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7CEEC9A1-7DC0-46A1-A9D1-48F528D4A005}" xr6:coauthVersionLast="31" xr6:coauthVersionMax="31" xr10:uidLastSave="{00000000-0000-0000-0000-000000000000}"/>
  <bookViews>
    <workbookView xWindow="-45" yWindow="90" windowWidth="16140" windowHeight="12210" activeTab="2" xr2:uid="{00000000-000D-0000-FFFF-FFFF00000000}"/>
  </bookViews>
  <sheets>
    <sheet name="Rekapitulace PJ1.3" sheetId="13" r:id="rId1"/>
    <sheet name="VzorPolozky" sheetId="10" state="hidden" r:id="rId2"/>
    <sheet name="PJ1.3_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enaStavby">#REF!</definedName>
    <definedName name="cisloobjektu" localSheetId="0">'[1]Krycí list'!$A$5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enaStavby">#REF!</definedName>
    <definedName name="MistoStavby" localSheetId="0">#REF!</definedName>
    <definedName name="MistoStavby">#REF!</definedName>
    <definedName name="nazevobjektu" localSheetId="0">'[1]Krycí list'!$C$5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'PJ1.3_Pol'!$1:$7</definedName>
    <definedName name="oadresa">#REF!</definedName>
    <definedName name="_xlnm.Print_Area" localSheetId="0">'Rekapitulace PJ1.3'!$A$1:$H$35</definedName>
    <definedName name="padresa" localSheetId="0">#REF!</definedName>
    <definedName name="padresa">#REF!</definedName>
    <definedName name="pdic">#REF!</definedName>
    <definedName name="pico">#REF!</definedName>
    <definedName name="pmisto" localSheetId="0">#REF!</definedName>
    <definedName name="pmisto">#REF!</definedName>
    <definedName name="PocetMJ" localSheetId="0">#REF!</definedName>
    <definedName name="PocetMJ">#REF!</definedName>
    <definedName name="PoptavkaID">#REF!</definedName>
    <definedName name="ppsc" localSheetId="0">#REF!</definedName>
    <definedName name="pPSC">#REF!</definedName>
    <definedName name="Print_Area" localSheetId="2">'PJ1.3_Pol'!$A$1:$H$277</definedName>
    <definedName name="Print_Area" localSheetId="0">'Rekapitulace PJ1.3'!$A$1:$H$35</definedName>
    <definedName name="Print_Titles" localSheetId="2">'PJ1.3_Pol'!$6:$8</definedName>
    <definedName name="Projektant" localSheetId="0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G12" i="12"/>
  <c r="G14" i="12"/>
  <c r="G16" i="12"/>
  <c r="G18" i="12"/>
  <c r="G20" i="12"/>
  <c r="G22" i="12"/>
  <c r="G24" i="12"/>
  <c r="G26" i="12"/>
  <c r="G28" i="12"/>
  <c r="G30" i="12"/>
  <c r="G32" i="12"/>
  <c r="G34" i="12"/>
  <c r="G36" i="12"/>
  <c r="G255" i="12" l="1"/>
  <c r="G49" i="12" l="1"/>
  <c r="G43" i="12"/>
  <c r="G263" i="12" l="1"/>
  <c r="G261" i="12" l="1"/>
  <c r="G259" i="12" l="1"/>
  <c r="G146" i="12" l="1"/>
  <c r="G144" i="12"/>
  <c r="G206" i="12"/>
  <c r="G204" i="12"/>
  <c r="G216" i="12" l="1"/>
  <c r="G198" i="12"/>
  <c r="G184" i="12"/>
  <c r="G180" i="12"/>
  <c r="G172" i="12"/>
  <c r="G170" i="12"/>
  <c r="G168" i="12"/>
  <c r="G166" i="12"/>
  <c r="G164" i="12"/>
  <c r="G162" i="12"/>
  <c r="G160" i="12"/>
  <c r="G158" i="12"/>
  <c r="G85" i="12"/>
  <c r="G105" i="12"/>
  <c r="G89" i="12"/>
  <c r="G87" i="12"/>
  <c r="G83" i="12"/>
  <c r="G81" i="12"/>
  <c r="G79" i="12"/>
  <c r="G77" i="12"/>
  <c r="G75" i="12"/>
  <c r="G68" i="12"/>
  <c r="G62" i="12"/>
  <c r="G61" i="12" s="1"/>
  <c r="G57" i="12"/>
  <c r="G218" i="12" l="1"/>
  <c r="G220" i="12"/>
  <c r="G214" i="12"/>
  <c r="G212" i="12"/>
  <c r="G130" i="12"/>
  <c r="G66" i="12"/>
  <c r="G70" i="12"/>
  <c r="G65" i="12" l="1"/>
  <c r="D35" i="13"/>
  <c r="AY22" i="13"/>
  <c r="G39" i="12" l="1"/>
  <c r="G41" i="12"/>
  <c r="G45" i="12"/>
  <c r="G47" i="12"/>
  <c r="G51" i="12"/>
  <c r="G53" i="12"/>
  <c r="G55" i="12"/>
  <c r="G59" i="12"/>
  <c r="G73" i="12"/>
  <c r="G91" i="12"/>
  <c r="G93" i="12"/>
  <c r="G95" i="12"/>
  <c r="G97" i="12"/>
  <c r="G99" i="12"/>
  <c r="G101" i="12"/>
  <c r="G103" i="12"/>
  <c r="G107" i="12"/>
  <c r="G109" i="12"/>
  <c r="G111" i="12"/>
  <c r="G113" i="12"/>
  <c r="G115" i="12"/>
  <c r="G117" i="12"/>
  <c r="G119" i="12"/>
  <c r="G121" i="12"/>
  <c r="G124" i="12"/>
  <c r="G126" i="12"/>
  <c r="G128" i="12"/>
  <c r="G132" i="12"/>
  <c r="G134" i="12"/>
  <c r="G136" i="12"/>
  <c r="G138" i="12"/>
  <c r="G140" i="12"/>
  <c r="G142" i="12"/>
  <c r="G148" i="12"/>
  <c r="G150" i="12"/>
  <c r="G152" i="12"/>
  <c r="G154" i="12"/>
  <c r="G156" i="12"/>
  <c r="G174" i="12"/>
  <c r="G176" i="12"/>
  <c r="G178" i="12"/>
  <c r="G182" i="12"/>
  <c r="G186" i="12"/>
  <c r="G188" i="12"/>
  <c r="G190" i="12"/>
  <c r="G192" i="12"/>
  <c r="G194" i="12"/>
  <c r="G196" i="12"/>
  <c r="G200" i="12"/>
  <c r="G202" i="12"/>
  <c r="G208" i="12"/>
  <c r="G210" i="12"/>
  <c r="G223" i="12"/>
  <c r="G225" i="12"/>
  <c r="G227" i="12"/>
  <c r="G230" i="12"/>
  <c r="G233" i="12"/>
  <c r="G235" i="12"/>
  <c r="G237" i="12"/>
  <c r="G239" i="12"/>
  <c r="G242" i="12"/>
  <c r="G244" i="12"/>
  <c r="G247" i="12"/>
  <c r="G249" i="12"/>
  <c r="G251" i="12"/>
  <c r="G253" i="12"/>
  <c r="G257" i="12"/>
  <c r="G265" i="12"/>
  <c r="G241" i="12" l="1"/>
  <c r="G232" i="12"/>
  <c r="G222" i="12"/>
  <c r="G229" i="12"/>
  <c r="H31" i="13" s="1"/>
  <c r="G246" i="12"/>
  <c r="H34" i="13" s="1"/>
  <c r="G123" i="12"/>
  <c r="H29" i="13" s="1"/>
  <c r="G72" i="12"/>
  <c r="H28" i="13" s="1"/>
  <c r="G38" i="12"/>
  <c r="H25" i="13" s="1"/>
  <c r="G9" i="12"/>
  <c r="H24" i="13" s="1"/>
  <c r="H30" i="13"/>
  <c r="H32" i="13"/>
  <c r="H33" i="13"/>
  <c r="H27" i="13"/>
  <c r="H26" i="13"/>
  <c r="H35" i="13" l="1"/>
  <c r="H19" i="13" s="1"/>
  <c r="H20" i="13" s="1"/>
  <c r="G267" i="12"/>
</calcChain>
</file>

<file path=xl/sharedStrings.xml><?xml version="1.0" encoding="utf-8"?>
<sst xmlns="http://schemas.openxmlformats.org/spreadsheetml/2006/main" count="540" uniqueCount="260">
  <si>
    <t xml:space="preserve">Položkový rozpočet </t>
  </si>
  <si>
    <t>S:</t>
  </si>
  <si>
    <t>O:</t>
  </si>
  <si>
    <t>R:</t>
  </si>
  <si>
    <t>Vedlejší náklady</t>
  </si>
  <si>
    <t>Celkem</t>
  </si>
  <si>
    <t>Objekt:</t>
  </si>
  <si>
    <t>Rekapitulace dílů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</si>
  <si>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</si>
  <si>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</si>
  <si>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</si>
  <si>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</si>
  <si>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</si>
  <si>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</si>
  <si>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</si>
  <si>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</si>
  <si>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</si>
  <si>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</si>
  <si>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</si>
  <si>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</si>
  <si>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</si>
  <si>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</si>
  <si>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</si>
  <si>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</si>
  <si>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</si>
  <si>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</si>
  <si>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19-72</t>
  </si>
  <si>
    <t>Stavební práce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</si>
  <si>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</si>
  <si>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</si>
  <si>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</si>
  <si>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</si>
  <si>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</si>
  <si>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</si>
  <si>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</si>
  <si>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</si>
  <si>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enteliBUS controller with 4 slot expander</t>
  </si>
  <si>
    <t>ks</t>
  </si>
  <si>
    <t>Vlastní</t>
  </si>
  <si>
    <t>Rozšiřující modul ŘS, 8DI</t>
  </si>
  <si>
    <t>Rozšiřující modul ŘS, 8UI</t>
  </si>
  <si>
    <t>Rozšiřující modul ŘS, 4UI, 4BO (triak)</t>
  </si>
  <si>
    <t>Rozšiřující modul ŘS, 4UI, 4UO</t>
  </si>
  <si>
    <t>Patice ŘS pro 4 modulů</t>
  </si>
  <si>
    <t>Patice ŘS pro 8 modulů</t>
  </si>
  <si>
    <t>ukončovač sítě , BACnet MS/TP</t>
  </si>
  <si>
    <t>ukončovač sítě , eBUS</t>
  </si>
  <si>
    <t>Kabel pro sběrnici eBUS</t>
  </si>
  <si>
    <t xml:space="preserve">ks    </t>
  </si>
  <si>
    <t>GSM brána, 5x vstup, paměť pro min. 5 tlf. čísel, odesílání SMS zpráv, prozvánění , vč. externí antény a napájecího zdroje</t>
  </si>
  <si>
    <t>Odporové snímače teploty se snímacím prvkem NTC 10kOhm, prostorový, venkovní, IP65</t>
  </si>
  <si>
    <t>Odporové snímače teploty se snímacím prvkem  termistorem NTC 10 kOhm, do VZT potrubí, délka stonku 120mm</t>
  </si>
  <si>
    <t>Odporové snímače teploty se snímacím prvkem NTC 10kOhm, příložný</t>
  </si>
  <si>
    <t>Jímka, závit G 1/2" nebo M 20x1,5, nerez ocel 17 240, délka jímky 100 mm</t>
  </si>
  <si>
    <t>Snímač hladiny zaplavení, relé výstup 24VAC/6A, napájení 24VAC/DC</t>
  </si>
  <si>
    <t>HOUK</t>
  </si>
  <si>
    <t>Houkačka, napájení 230VAC</t>
  </si>
  <si>
    <t>34121550</t>
  </si>
  <si>
    <t>Kabel sdělovací s Cu jádrem JYTY 2 x 1 mm</t>
  </si>
  <si>
    <t>m</t>
  </si>
  <si>
    <t>34121554</t>
  </si>
  <si>
    <t>Kabel sdělovací s Cu jádrem JYTY 4 x 1 mm</t>
  </si>
  <si>
    <t>341350212</t>
  </si>
  <si>
    <t>Kabel J-Y(st)Y 2x2x0,8</t>
  </si>
  <si>
    <t xml:space="preserve">m     </t>
  </si>
  <si>
    <t>34111030</t>
  </si>
  <si>
    <t>Kabel silový s Cu jádrem 750 V CYKY 3 x 1,5 mm2</t>
  </si>
  <si>
    <t>34140966</t>
  </si>
  <si>
    <t>Vodič silový CY zelenožlutý 6,00 mm2 - drát</t>
  </si>
  <si>
    <t>34140967</t>
  </si>
  <si>
    <t>Vodič silový CY zelenožlutý 10,00 mm2 - drát</t>
  </si>
  <si>
    <t>345710962</t>
  </si>
  <si>
    <t>Trubka elektroinstalační tuhá z PVC, vnější/vnitřní pr. 20/16,9 mm, pevnost 750N</t>
  </si>
  <si>
    <t>345710963</t>
  </si>
  <si>
    <t>Trubka elektroinstalační tuhá z PVC, vnější/vnitřní pr. 25/21,4 mm, pevnost 750N</t>
  </si>
  <si>
    <t>345710964</t>
  </si>
  <si>
    <t>Trubka elektroinstalační tuhá z PVC, vnější/vnitřní pr. 32/28,6 mm, pevnost 750N</t>
  </si>
  <si>
    <t>345711591</t>
  </si>
  <si>
    <t>Trubka elektroinst. ohebná, vnější/vnitřní pr. 20/14,1 mm, pevnost 320N</t>
  </si>
  <si>
    <t>3457114700</t>
  </si>
  <si>
    <t>žlab_d_60_60</t>
  </si>
  <si>
    <t>Kabelový žlab drátěný 60/60 komplet vč. příslušenství (odbočky, víka, výložníky, závit.tyče)</t>
  </si>
  <si>
    <t>žlab_d_250_100</t>
  </si>
  <si>
    <t>Kabelový žlab drátěný 250/100 komplet vč. příslušenství (odbočky, víka, výložníky, závit.tyče)</t>
  </si>
  <si>
    <t>Montážní krabice pro GSM modem</t>
  </si>
  <si>
    <t>Montážní krabice spojovací, na povrch, 10 přívodů, s okem pro uchycení, vč. víka, 89x43x37mm</t>
  </si>
  <si>
    <t>PPU</t>
  </si>
  <si>
    <t>Protipožární ucpávka do 100mm2, tl. 200mm</t>
  </si>
  <si>
    <t>283239990307</t>
  </si>
  <si>
    <t>Štítek kabelový nepopsaný 3x7 cm</t>
  </si>
  <si>
    <t>D33</t>
  </si>
  <si>
    <t>Pomocný montážní materiál</t>
  </si>
  <si>
    <t>kpl</t>
  </si>
  <si>
    <t>MTZ_RS_001</t>
  </si>
  <si>
    <t>Montáž regulátor MaR</t>
  </si>
  <si>
    <t>MTZ_RS_004</t>
  </si>
  <si>
    <t>Montáž vstupně / výstupní modul MaR</t>
  </si>
  <si>
    <t>MTZ_RS_006</t>
  </si>
  <si>
    <t>Montáž ukončovač sběrnice (terminátor)</t>
  </si>
  <si>
    <t>MTZ_COM_002</t>
  </si>
  <si>
    <t>Montáž převodník Mbus</t>
  </si>
  <si>
    <t>MTZ_COM_004T00</t>
  </si>
  <si>
    <t>Montáž a nastavení GSM modemu</t>
  </si>
  <si>
    <t>MTZ_VST_005</t>
  </si>
  <si>
    <t>Montáž snímač teploty venkovní</t>
  </si>
  <si>
    <t>MTZ_VST_003</t>
  </si>
  <si>
    <t>MTZ_VST_002</t>
  </si>
  <si>
    <t>Montáž snímač teploty příložný</t>
  </si>
  <si>
    <t>MTZ_VST_009</t>
  </si>
  <si>
    <t>MTZ_VST_022</t>
  </si>
  <si>
    <t>Montáž snímač hladiny zaplavení</t>
  </si>
  <si>
    <t>MTZ_DET_007</t>
  </si>
  <si>
    <t>Montáž siréna</t>
  </si>
  <si>
    <t>MTZ_VYST_003</t>
  </si>
  <si>
    <t>MTZ_ROZV_005</t>
  </si>
  <si>
    <t>Montáž rozvaděč do 300kg</t>
  </si>
  <si>
    <t>210860201</t>
  </si>
  <si>
    <t>Kabel speciální JYTY s Al 2 x 1 mm volně uložený</t>
  </si>
  <si>
    <t>210860202</t>
  </si>
  <si>
    <t>Kabel speciální JYTY s Al 4 x 1 mm volně uložený</t>
  </si>
  <si>
    <t>222280102</t>
  </si>
  <si>
    <t>Kabel JYSTY 2x2x0.8 mm volně uložený</t>
  </si>
  <si>
    <t>M27</t>
  </si>
  <si>
    <t>Vodič silový CY zelenožlutý volně uložený</t>
  </si>
  <si>
    <t>210010023</t>
  </si>
  <si>
    <t>Trubka tuhá z PVC uložená pevně, do 29 mm</t>
  </si>
  <si>
    <t>222260575</t>
  </si>
  <si>
    <t>210020305R01</t>
  </si>
  <si>
    <t>Žlab kabelový drátěný s příslušenstvím, 60/60 mm</t>
  </si>
  <si>
    <t>210020305R02</t>
  </si>
  <si>
    <t>Žlab kabelový drátěný s příslušenstvím, 250/100 mm</t>
  </si>
  <si>
    <t>220260048</t>
  </si>
  <si>
    <t>Krabice montážní na povrchu</t>
  </si>
  <si>
    <t>210271003</t>
  </si>
  <si>
    <t>Ucpávka kab. průchodky,protipožární</t>
  </si>
  <si>
    <t>210950101</t>
  </si>
  <si>
    <t>Štítek označovací na kabel</t>
  </si>
  <si>
    <t>MTZ_SIL_010</t>
  </si>
  <si>
    <t>El. připojení - motor 1x230V</t>
  </si>
  <si>
    <t>MTZ_EN_004</t>
  </si>
  <si>
    <t>Připojení a nastavení vodoměr s M-bus výstupem</t>
  </si>
  <si>
    <t>MTZ_EN_002</t>
  </si>
  <si>
    <t>Připojení a nastavení kalorimetrické počítadlo s M-bus výstupem</t>
  </si>
  <si>
    <t>460680041</t>
  </si>
  <si>
    <t>Průraz zdivem v betonové zdi tloušťky 15 cm, plochy do 0,025 m2</t>
  </si>
  <si>
    <t>460680042</t>
  </si>
  <si>
    <t>Průraz zdivem v betonové zdi tloušťky 30 cm, plochy do 0,09 m2</t>
  </si>
  <si>
    <t>210100001</t>
  </si>
  <si>
    <t>Ukončení vodičů v rozvaděči + zapojení do 2,5 mm2</t>
  </si>
  <si>
    <t>900      RT1</t>
  </si>
  <si>
    <t>Hzs - zabezpečení pracoviště, montáž, seřízení</t>
  </si>
  <si>
    <t>hod</t>
  </si>
  <si>
    <t xml:space="preserve">950      </t>
  </si>
  <si>
    <t xml:space="preserve">hod   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</si>
  <si>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</si>
  <si>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</si>
  <si>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</si>
  <si>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</si>
  <si>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</si>
  <si>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</si>
  <si>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</si>
  <si>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</si>
  <si>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</si>
  <si>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</si>
  <si>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</si>
  <si>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</si>
  <si>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</si>
  <si>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ukl</t>
  </si>
  <si>
    <t>Zapravení stavebních nedodělků, úklid</t>
  </si>
  <si>
    <t>979981101</t>
  </si>
  <si>
    <t>Likvidace odpadu</t>
  </si>
  <si>
    <t xml:space="preserve">922      </t>
  </si>
  <si>
    <t>Hzs-projekt výrobní dokumentace</t>
  </si>
  <si>
    <t xml:space="preserve">921      </t>
  </si>
  <si>
    <t>Hzs-projekt skutečný stav</t>
  </si>
  <si>
    <t xml:space="preserve">960a      </t>
  </si>
  <si>
    <t>Hzs - Inženýrská činnost - autorský dozor</t>
  </si>
  <si>
    <t xml:space="preserve">930      </t>
  </si>
  <si>
    <t>Hzs-doprava osob</t>
  </si>
  <si>
    <t>005121 R</t>
  </si>
  <si>
    <t>Zařízení staveniště</t>
  </si>
  <si>
    <t>Soubor</t>
  </si>
  <si>
    <t>811</t>
  </si>
  <si>
    <t>Poznámky uchazeče k zadání</t>
  </si>
  <si>
    <t xml:space="preserve">Stavba: </t>
  </si>
  <si>
    <t>Část:</t>
  </si>
  <si>
    <t>Třídník stavebních objektů:</t>
  </si>
  <si>
    <t>Rozsah:</t>
  </si>
  <si>
    <t>Rekapitulace stavebního objektu</t>
  </si>
  <si>
    <t>Soupis</t>
  </si>
  <si>
    <t>Cena (Kč)</t>
  </si>
  <si>
    <t>Celkem objekt bez DPH</t>
  </si>
  <si>
    <t>Stavební díl</t>
  </si>
  <si>
    <t>Celkem soupis</t>
  </si>
  <si>
    <t>Cen. soustava</t>
  </si>
  <si>
    <t>VÝKAZ VÝMĚR</t>
  </si>
  <si>
    <t>REKONSTRUKCE KOTELNY V OBJEKTU SKM, Sladkého 13, Brno</t>
  </si>
  <si>
    <t xml:space="preserve">   REKAPITULACE PROVOZNÍ JEDNOTKY</t>
  </si>
  <si>
    <t>M-bus koncentrátor dat, pro max. 50 měřičů, komunikační sběrnice LINKnet</t>
  </si>
  <si>
    <t>Dovybavení stávajícího silového rozvaděče (výměna jištění)</t>
  </si>
  <si>
    <t>RH</t>
  </si>
  <si>
    <t>Lišta vkládací z PVC délka 3 m, 40x24mm, vč. víka</t>
  </si>
  <si>
    <t>Montáž snímač teploty do potrubí</t>
  </si>
  <si>
    <t>Montáž termostat kapilárový</t>
  </si>
  <si>
    <t>Trubka tuhá z PVC uložená pevně</t>
  </si>
  <si>
    <t>Lišta elektroinstalační 40x24mm</t>
  </si>
  <si>
    <t>Demontáže stávajícíh rozvodů a přístrojů</t>
  </si>
  <si>
    <t>PS1 KOTELNA</t>
  </si>
  <si>
    <t>Programovatelný čítač Puls/M-BUS pro připojení 2 měřičů</t>
  </si>
  <si>
    <t>PJ 1.3   ELEKTROINSTALACE A MaR</t>
  </si>
  <si>
    <t>PS1 - PJ1.3   MĚŘENÍ A REGULACE</t>
  </si>
  <si>
    <t>PS 1 Kotelna</t>
  </si>
  <si>
    <t>PJ 1.3 Elektroinstalace a MaR</t>
  </si>
  <si>
    <t>Termostat příložný , IP65, 6m, +20/90°C, auto reset</t>
  </si>
  <si>
    <t>Ústředny, 2x vstup 4-20mA, 2 poplachové stupně (výstupní relé ALARM1 + ALARM2+ FAULT), 4x LED, tlačítko RESET, napájení 230V</t>
  </si>
  <si>
    <t>Snímače, hořlavé a výbušné plyny, metan, výstup 4-20mA, rozsah 0-20%DMV, plastové pouzdro, IP 54, napájení 12Vss.</t>
  </si>
  <si>
    <t>Frekvenční měnič 3-f., 380-500V, 0,25kW , 0,5A, IP54, odrušovací filtr</t>
  </si>
  <si>
    <t>KOT.RDC001</t>
  </si>
  <si>
    <t>KOT.RM001</t>
  </si>
  <si>
    <t>Kabel sdělovací s Cu jádrem JYTY 7 x 1 mm</t>
  </si>
  <si>
    <t>Kabel silový s Cu jádrem 750 V CYKY 5 x 16 mm2</t>
  </si>
  <si>
    <t>Šňůra s Cu jádrem CMFM  4 x 1,50 mm2, stíněná</t>
  </si>
  <si>
    <t>Lišta vkládací z PVC délka 3 m, 40x40mm, vč. víka</t>
  </si>
  <si>
    <t>Kabel silový s Cu jádrem 750 V CYKY 4 x 1,5 mm2</t>
  </si>
  <si>
    <t>Montáž spínač tlaku pro plyny</t>
  </si>
  <si>
    <t>Kabel speciální JYTY s Al 7 x 1 mm volně uložený</t>
  </si>
  <si>
    <t>Trubka ohebná z PVC uložená pevně</t>
  </si>
  <si>
    <t>Lišta elektroinstalační 40x40mm</t>
  </si>
  <si>
    <t>El. připojení - motor 1x400V</t>
  </si>
  <si>
    <t>Ukončení vodičů v rozvaděči + zapojení do 16 mm2</t>
  </si>
  <si>
    <t>Napájení provizorního ohřevh TV  (el. patrona 9kW)</t>
  </si>
  <si>
    <t>Přepojení stávajícíchokruhů instalace kotelny do nového rozváděče</t>
  </si>
  <si>
    <t>Rozvaděč oceloplechový skříňový, vč. vnitřní výzbroje, 2000x600x400, IP44/20 - MaR včetně soklu 100mm</t>
  </si>
  <si>
    <t>Rozvaděč oceloplechový skříňový, vč. vnitřní výzbroje, 2000x600x400, IP44/20 - SIL včetně soklu 100mm</t>
  </si>
  <si>
    <t>RTS 18/ I</t>
  </si>
  <si>
    <t>Náklady na energie</t>
  </si>
  <si>
    <t>Montáž servopohonu ventilového</t>
  </si>
  <si>
    <t>MTZ_EN_005</t>
  </si>
  <si>
    <t>Připojení a nastavení plynoměru s impulsním výstupem</t>
  </si>
  <si>
    <t>MTZ_SIL_001T00</t>
  </si>
  <si>
    <t>Montáž, připojení a nastavení frekvenčního měniče do 4kW</t>
  </si>
  <si>
    <t>Prvotní kalibrace snímače standardní</t>
  </si>
  <si>
    <t>MTZ_DET_005T00</t>
  </si>
  <si>
    <t>MTZ_DET_003T00</t>
  </si>
  <si>
    <t>Montáž detektor úniku plynu</t>
  </si>
  <si>
    <t>MTZ_DET_002T00</t>
  </si>
  <si>
    <t>Montáž a nastavení ústředny detekce úniku plynů pro 4 detektory</t>
  </si>
  <si>
    <t>Stavebně montážní pojištění</t>
  </si>
  <si>
    <t>Hzs - Koordinace s ostatními profesemi, vedení zakázky</t>
  </si>
  <si>
    <t>CMFM4BX15T</t>
  </si>
  <si>
    <t>921aT00</t>
  </si>
  <si>
    <t>Hzs-Aktualizace technologického pasportu</t>
  </si>
  <si>
    <t>Uživatelská dokumentace, návod k obsluze</t>
  </si>
  <si>
    <t>921aT01</t>
  </si>
  <si>
    <t>Odporové snímače teploty se snímacím prvkem NTC 10kOhm, jímkový , délka stonku 300 mm</t>
  </si>
  <si>
    <t>Hzs-přesun materiálu v místě stavby</t>
  </si>
  <si>
    <t>enteliBUS Manager - CPU/Comm</t>
  </si>
  <si>
    <t>Jímky, Provedení: závit G 1/2" nebo M 20x1,5, OK 22, nerez ocel 17 240, odolnost proti tlaku, 6,3 Mpa, délka jímky 280 mm</t>
  </si>
  <si>
    <t>Diferenční spínač tlaku 30...500Pa, Spínací diference 20Pa, IP54</t>
  </si>
  <si>
    <t>Trubka kabelová chránička pr.40mm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</si>
</sst>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\ _K_č"/>
    <numFmt numFmtId="166" formatCode="#,##0.00_\_K_č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color indexed="9"/>
      <name val="Arial CE"/>
      <charset val="238"/>
    </font>
    <font>
      <b/>
      <sz val="14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8"/>
      <color rgb="FFFF0000"/>
      <name val="Century Gothic"/>
      <family val="2"/>
      <charset val="238"/>
    </font>
    <font>
      <sz val="8"/>
      <name val="Arial CE"/>
      <family val="2"/>
      <charset val="238"/>
    </font>
    <font>
      <b/>
      <sz val="10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sz val="10"/>
      <color indexed="9"/>
      <name val="Arial CE"/>
      <charset val="238"/>
    </font>
    <font>
      <b/>
      <sz val="9"/>
      <name val="Century Gothic"/>
      <family val="2"/>
      <charset val="238"/>
    </font>
    <font>
      <sz val="8"/>
      <color indexed="12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color rgb="FFC0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2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5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vertical="top"/>
    </xf>
    <xf numFmtId="0" fontId="0" fillId="2" borderId="0" xfId="0" applyFill="1" applyBorder="1" applyAlignment="1" applyProtection="1">
      <alignment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3" borderId="0" xfId="2" applyFont="1" applyFill="1" applyAlignment="1">
      <alignment horizontal="right" vertical="center" indent="1"/>
    </xf>
    <xf numFmtId="0" fontId="6" fillId="3" borderId="0" xfId="2" applyFont="1" applyFill="1" applyAlignment="1">
      <alignment horizontal="right" vertical="center" indent="1"/>
    </xf>
    <xf numFmtId="0" fontId="3" fillId="4" borderId="0" xfId="2" applyFont="1" applyFill="1" applyAlignment="1"/>
    <xf numFmtId="0" fontId="8" fillId="4" borderId="0" xfId="2" applyFont="1" applyFill="1" applyAlignment="1"/>
    <xf numFmtId="0" fontId="9" fillId="4" borderId="0" xfId="2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11" fillId="0" borderId="0" xfId="0" applyFont="1"/>
    <xf numFmtId="165" fontId="11" fillId="0" borderId="0" xfId="0" applyNumberFormat="1" applyFont="1"/>
    <xf numFmtId="0" fontId="12" fillId="0" borderId="0" xfId="0" applyFont="1"/>
    <xf numFmtId="0" fontId="5" fillId="0" borderId="0" xfId="2"/>
    <xf numFmtId="0" fontId="13" fillId="0" borderId="0" xfId="2" applyFont="1" applyAlignment="1">
      <alignment horizontal="left"/>
    </xf>
    <xf numFmtId="0" fontId="14" fillId="0" borderId="0" xfId="0" applyFont="1"/>
    <xf numFmtId="165" fontId="14" fillId="0" borderId="0" xfId="0" applyNumberFormat="1" applyFont="1"/>
    <xf numFmtId="0" fontId="15" fillId="0" borderId="0" xfId="0" applyFont="1"/>
    <xf numFmtId="0" fontId="16" fillId="0" borderId="0" xfId="0" applyFont="1"/>
    <xf numFmtId="165" fontId="16" fillId="0" borderId="0" xfId="0" applyNumberFormat="1" applyFont="1"/>
    <xf numFmtId="0" fontId="17" fillId="0" borderId="0" xfId="0" applyFont="1" applyAlignment="1">
      <alignment vertical="top"/>
    </xf>
    <xf numFmtId="0" fontId="12" fillId="0" borderId="0" xfId="0" applyFont="1" applyAlignment="1">
      <alignment vertical="top"/>
    </xf>
    <xf numFmtId="165" fontId="12" fillId="0" borderId="0" xfId="0" applyNumberFormat="1" applyFont="1" applyAlignment="1">
      <alignment vertical="top"/>
    </xf>
    <xf numFmtId="0" fontId="14" fillId="5" borderId="12" xfId="0" applyFont="1" applyFill="1" applyBorder="1"/>
    <xf numFmtId="0" fontId="14" fillId="5" borderId="24" xfId="0" applyFont="1" applyFill="1" applyBorder="1"/>
    <xf numFmtId="0" fontId="14" fillId="5" borderId="13" xfId="0" applyFont="1" applyFill="1" applyBorder="1"/>
    <xf numFmtId="0" fontId="14" fillId="5" borderId="25" xfId="0" applyFont="1" applyFill="1" applyBorder="1"/>
    <xf numFmtId="165" fontId="14" fillId="5" borderId="14" xfId="0" applyNumberFormat="1" applyFont="1" applyFill="1" applyBorder="1"/>
    <xf numFmtId="0" fontId="17" fillId="0" borderId="1" xfId="2" applyFont="1" applyBorder="1" applyAlignment="1">
      <alignment horizontal="left"/>
    </xf>
    <xf numFmtId="0" fontId="18" fillId="0" borderId="0" xfId="2" applyFont="1" applyBorder="1" applyAlignment="1">
      <alignment horizontal="centerContinuous"/>
    </xf>
    <xf numFmtId="0" fontId="19" fillId="0" borderId="0" xfId="2" applyFont="1" applyBorder="1" applyAlignment="1">
      <alignment horizontal="centerContinuous"/>
    </xf>
    <xf numFmtId="0" fontId="19" fillId="0" borderId="0" xfId="2" applyFont="1" applyBorder="1" applyAlignment="1">
      <alignment horizontal="right"/>
    </xf>
    <xf numFmtId="0" fontId="19" fillId="0" borderId="0" xfId="2" applyFont="1" applyAlignment="1">
      <alignment horizontal="centerContinuous"/>
    </xf>
    <xf numFmtId="0" fontId="11" fillId="0" borderId="0" xfId="2" applyFont="1"/>
    <xf numFmtId="0" fontId="14" fillId="5" borderId="27" xfId="0" applyFont="1" applyFill="1" applyBorder="1"/>
    <xf numFmtId="0" fontId="14" fillId="5" borderId="28" xfId="0" applyFont="1" applyFill="1" applyBorder="1"/>
    <xf numFmtId="0" fontId="14" fillId="5" borderId="29" xfId="0" applyFont="1" applyFill="1" applyBorder="1"/>
    <xf numFmtId="49" fontId="14" fillId="5" borderId="29" xfId="0" applyNumberFormat="1" applyFont="1" applyFill="1" applyBorder="1"/>
    <xf numFmtId="0" fontId="14" fillId="5" borderId="30" xfId="0" applyFont="1" applyFill="1" applyBorder="1"/>
    <xf numFmtId="49" fontId="12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14" fillId="0" borderId="6" xfId="0" applyNumberFormat="1" applyFont="1" applyBorder="1"/>
    <xf numFmtId="49" fontId="14" fillId="0" borderId="19" xfId="0" applyNumberFormat="1" applyFont="1" applyBorder="1"/>
    <xf numFmtId="0" fontId="14" fillId="0" borderId="20" xfId="0" applyFont="1" applyBorder="1"/>
    <xf numFmtId="0" fontId="14" fillId="0" borderId="21" xfId="0" applyFont="1" applyBorder="1"/>
    <xf numFmtId="166" fontId="14" fillId="0" borderId="7" xfId="0" applyNumberFormat="1" applyFont="1" applyBorder="1"/>
    <xf numFmtId="166" fontId="14" fillId="5" borderId="31" xfId="0" applyNumberFormat="1" applyFont="1" applyFill="1" applyBorder="1"/>
    <xf numFmtId="0" fontId="21" fillId="6" borderId="22" xfId="2" applyFont="1" applyFill="1" applyBorder="1" applyAlignment="1">
      <alignment horizontal="center" vertical="center"/>
    </xf>
    <xf numFmtId="0" fontId="21" fillId="6" borderId="21" xfId="2" applyNumberFormat="1" applyFont="1" applyFill="1" applyBorder="1" applyAlignment="1">
      <alignment vertical="center"/>
    </xf>
    <xf numFmtId="4" fontId="14" fillId="0" borderId="32" xfId="0" applyNumberFormat="1" applyFont="1" applyBorder="1" applyAlignment="1">
      <alignment vertical="top" shrinkToFit="1"/>
    </xf>
    <xf numFmtId="49" fontId="21" fillId="6" borderId="22" xfId="2" applyNumberFormat="1" applyFont="1" applyFill="1" applyBorder="1" applyAlignment="1">
      <alignment vertical="center"/>
    </xf>
    <xf numFmtId="0" fontId="21" fillId="6" borderId="21" xfId="2" applyFont="1" applyFill="1" applyBorder="1" applyAlignment="1">
      <alignment horizontal="center" vertical="center"/>
    </xf>
    <xf numFmtId="0" fontId="21" fillId="6" borderId="21" xfId="2" applyNumberFormat="1" applyFont="1" applyFill="1" applyBorder="1" applyAlignment="1">
      <alignment horizontal="center" vertical="center"/>
    </xf>
    <xf numFmtId="49" fontId="21" fillId="6" borderId="22" xfId="2" applyNumberFormat="1" applyFont="1" applyFill="1" applyBorder="1" applyAlignment="1">
      <alignment horizontal="center" vertical="center"/>
    </xf>
    <xf numFmtId="0" fontId="21" fillId="6" borderId="19" xfId="2" applyFont="1" applyFill="1" applyBorder="1" applyAlignment="1">
      <alignment vertical="center"/>
    </xf>
    <xf numFmtId="0" fontId="12" fillId="0" borderId="8" xfId="0" applyFont="1" applyBorder="1" applyAlignment="1">
      <alignment vertical="top"/>
    </xf>
    <xf numFmtId="0" fontId="12" fillId="0" borderId="33" xfId="0" applyNumberFormat="1" applyFont="1" applyBorder="1" applyAlignment="1">
      <alignment horizontal="center" vertical="top"/>
    </xf>
    <xf numFmtId="0" fontId="12" fillId="0" borderId="34" xfId="2" applyFont="1" applyBorder="1" applyAlignment="1">
      <alignment vertical="center" wrapText="1"/>
    </xf>
    <xf numFmtId="0" fontId="14" fillId="0" borderId="35" xfId="0" applyFont="1" applyBorder="1" applyAlignment="1">
      <alignment horizontal="center" vertical="top" shrinkToFit="1"/>
    </xf>
    <xf numFmtId="164" fontId="14" fillId="0" borderId="35" xfId="0" applyNumberFormat="1" applyFont="1" applyBorder="1" applyAlignment="1">
      <alignment vertical="top" shrinkToFit="1"/>
    </xf>
    <xf numFmtId="4" fontId="14" fillId="2" borderId="35" xfId="0" applyNumberFormat="1" applyFont="1" applyFill="1" applyBorder="1" applyAlignment="1" applyProtection="1">
      <alignment vertical="top" shrinkToFit="1"/>
      <protection locked="0"/>
    </xf>
    <xf numFmtId="4" fontId="14" fillId="0" borderId="35" xfId="0" applyNumberFormat="1" applyFont="1" applyBorder="1" applyAlignment="1">
      <alignment vertical="top" shrinkToFit="1"/>
    </xf>
    <xf numFmtId="0" fontId="14" fillId="0" borderId="3" xfId="0" applyFont="1" applyBorder="1" applyAlignment="1">
      <alignment vertical="top"/>
    </xf>
    <xf numFmtId="0" fontId="14" fillId="0" borderId="36" xfId="0" applyNumberFormat="1" applyFont="1" applyBorder="1" applyAlignment="1">
      <alignment horizontal="center" vertical="top"/>
    </xf>
    <xf numFmtId="49" fontId="22" fillId="7" borderId="37" xfId="2" applyNumberFormat="1" applyFont="1" applyFill="1" applyBorder="1" applyAlignment="1">
      <alignment vertical="center" wrapText="1"/>
    </xf>
    <xf numFmtId="4" fontId="14" fillId="0" borderId="38" xfId="0" applyNumberFormat="1" applyFont="1" applyBorder="1" applyAlignment="1">
      <alignment vertical="top" shrinkToFit="1"/>
    </xf>
    <xf numFmtId="0" fontId="14" fillId="0" borderId="0" xfId="2" applyFont="1"/>
    <xf numFmtId="0" fontId="23" fillId="0" borderId="0" xfId="2" applyFont="1" applyAlignment="1">
      <alignment horizontal="center"/>
    </xf>
    <xf numFmtId="0" fontId="24" fillId="0" borderId="0" xfId="2" applyFont="1" applyAlignment="1">
      <alignment horizontal="centerContinuous"/>
    </xf>
    <xf numFmtId="0" fontId="24" fillId="0" borderId="0" xfId="2" applyFont="1" applyAlignment="1">
      <alignment horizontal="right"/>
    </xf>
    <xf numFmtId="0" fontId="25" fillId="8" borderId="0" xfId="2" applyFont="1" applyFill="1" applyAlignment="1">
      <alignment horizontal="left" vertical="center" indent="1"/>
    </xf>
    <xf numFmtId="0" fontId="8" fillId="8" borderId="0" xfId="2" applyFont="1" applyFill="1" applyAlignment="1">
      <alignment horizontal="center"/>
    </xf>
    <xf numFmtId="0" fontId="8" fillId="8" borderId="0" xfId="2" applyFont="1" applyFill="1" applyAlignment="1"/>
    <xf numFmtId="0" fontId="25" fillId="8" borderId="0" xfId="2" applyFont="1" applyFill="1" applyAlignment="1">
      <alignment horizontal="right" vertical="center" indent="1"/>
    </xf>
    <xf numFmtId="0" fontId="8" fillId="4" borderId="0" xfId="2" applyFont="1" applyFill="1" applyAlignment="1">
      <alignment horizontal="center"/>
    </xf>
    <xf numFmtId="0" fontId="13" fillId="0" borderId="0" xfId="2" applyFont="1" applyAlignment="1">
      <alignment horizontal="left" indent="1"/>
    </xf>
    <xf numFmtId="0" fontId="26" fillId="0" borderId="0" xfId="2" applyFont="1" applyAlignment="1">
      <alignment horizontal="center"/>
    </xf>
    <xf numFmtId="0" fontId="27" fillId="0" borderId="0" xfId="2" applyFont="1" applyAlignment="1">
      <alignment horizontal="centerContinuous"/>
    </xf>
    <xf numFmtId="0" fontId="27" fillId="0" borderId="0" xfId="2" applyFont="1" applyAlignment="1">
      <alignment horizontal="right"/>
    </xf>
    <xf numFmtId="166" fontId="14" fillId="0" borderId="26" xfId="2" applyNumberFormat="1" applyFont="1" applyFill="1" applyBorder="1" applyAlignment="1">
      <alignment horizontal="right" vertical="center"/>
    </xf>
    <xf numFmtId="165" fontId="14" fillId="5" borderId="31" xfId="0" applyNumberFormat="1" applyFont="1" applyFill="1" applyBorder="1" applyAlignment="1">
      <alignment horizontal="right"/>
    </xf>
    <xf numFmtId="0" fontId="28" fillId="0" borderId="0" xfId="0" applyFont="1" applyFill="1"/>
    <xf numFmtId="0" fontId="14" fillId="0" borderId="1" xfId="0" applyFont="1" applyBorder="1" applyAlignment="1">
      <alignment vertical="top"/>
    </xf>
    <xf numFmtId="0" fontId="12" fillId="0" borderId="35" xfId="0" applyNumberFormat="1" applyFont="1" applyBorder="1" applyAlignment="1">
      <alignment horizontal="center" vertical="top"/>
    </xf>
    <xf numFmtId="0" fontId="14" fillId="0" borderId="36" xfId="0" applyNumberFormat="1" applyFont="1" applyBorder="1" applyAlignment="1">
      <alignment vertical="top"/>
    </xf>
    <xf numFmtId="0" fontId="12" fillId="0" borderId="15" xfId="0" applyNumberFormat="1" applyFont="1" applyBorder="1" applyAlignment="1">
      <alignment horizontal="center" vertical="top"/>
    </xf>
    <xf numFmtId="0" fontId="12" fillId="0" borderId="34" xfId="2" applyFont="1" applyFill="1" applyBorder="1" applyAlignment="1">
      <alignment vertical="center" wrapText="1"/>
    </xf>
    <xf numFmtId="4" fontId="21" fillId="6" borderId="22" xfId="2" applyNumberFormat="1" applyFont="1" applyFill="1" applyBorder="1" applyAlignment="1">
      <alignment horizontal="center" vertical="center"/>
    </xf>
    <xf numFmtId="0" fontId="12" fillId="0" borderId="0" xfId="0" applyNumberFormat="1" applyFont="1" applyAlignment="1">
      <alignment vertical="top" wrapText="1"/>
    </xf>
    <xf numFmtId="0" fontId="6" fillId="3" borderId="0" xfId="2" applyFont="1" applyFill="1" applyAlignment="1">
      <alignment horizontal="left" vertical="center" wrapText="1"/>
    </xf>
    <xf numFmtId="4" fontId="10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13" fillId="0" borderId="0" xfId="2" applyFont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8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vertical="top" wrapText="1"/>
      <protection locked="0"/>
    </xf>
    <xf numFmtId="0" fontId="0" fillId="2" borderId="15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6" xfId="0" applyFill="1" applyBorder="1" applyAlignment="1" applyProtection="1">
      <alignment vertical="top" wrapText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vertical="top" wrapText="1"/>
      <protection locked="0"/>
    </xf>
    <xf numFmtId="4" fontId="21" fillId="6" borderId="19" xfId="2" applyNumberFormat="1" applyFont="1" applyFill="1" applyBorder="1" applyAlignment="1">
      <alignment horizontal="right" vertical="center"/>
    </xf>
    <xf numFmtId="0" fontId="21" fillId="6" borderId="20" xfId="2" applyFont="1" applyFill="1" applyBorder="1" applyAlignment="1">
      <alignment horizontal="right" vertical="center"/>
    </xf>
    <xf numFmtId="0" fontId="21" fillId="6" borderId="21" xfId="2" applyFont="1" applyFill="1" applyBorder="1" applyAlignment="1">
      <alignment horizontal="right"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1"/>
  <sheetViews>
    <sheetView showGridLines="0" view="pageBreakPreview" topLeftCell="B12" zoomScale="145" zoomScaleNormal="100" zoomScaleSheetLayoutView="145" workbookViewId="0">
      <selection activeCell="B13" sqref="B13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51" max="51" width="47.28515625" customWidth="1"/>
  </cols>
  <sheetData>
    <row r="1" spans="1:10" ht="14.25" customHeight="1" x14ac:dyDescent="0.2"/>
    <row r="2" spans="1:10" ht="41.25" customHeight="1" x14ac:dyDescent="0.2">
      <c r="A2" s="100" t="s">
        <v>196</v>
      </c>
      <c r="B2" s="100"/>
      <c r="C2" s="100"/>
      <c r="D2" s="100"/>
      <c r="E2" s="100"/>
      <c r="F2" s="100"/>
      <c r="G2" s="15"/>
      <c r="H2" s="16" t="s">
        <v>195</v>
      </c>
    </row>
    <row r="3" spans="1:10" ht="2.25" customHeight="1" x14ac:dyDescent="0.25">
      <c r="A3" s="17"/>
      <c r="B3" s="18"/>
      <c r="C3" s="18"/>
      <c r="D3" s="18"/>
      <c r="E3" s="18"/>
      <c r="F3" s="18"/>
      <c r="G3" s="19"/>
      <c r="H3" s="19"/>
    </row>
    <row r="4" spans="1:10" ht="22.5" customHeight="1" x14ac:dyDescent="0.25">
      <c r="A4" s="101" t="s">
        <v>197</v>
      </c>
      <c r="B4" s="101"/>
      <c r="C4" s="101"/>
      <c r="D4" s="101"/>
      <c r="E4" s="101"/>
      <c r="F4" s="101"/>
      <c r="G4" s="101"/>
      <c r="H4" s="20"/>
    </row>
    <row r="5" spans="1:10" ht="12.75" customHeight="1" x14ac:dyDescent="0.25">
      <c r="A5" s="21"/>
      <c r="B5" s="21"/>
      <c r="C5" s="21"/>
      <c r="D5" s="21"/>
      <c r="E5" s="21"/>
      <c r="F5" s="21"/>
      <c r="G5" s="21"/>
      <c r="H5" s="22"/>
    </row>
    <row r="6" spans="1:10" ht="20.100000000000001" customHeight="1" x14ac:dyDescent="0.25">
      <c r="A6" s="23" t="s">
        <v>184</v>
      </c>
      <c r="B6" s="102" t="s">
        <v>196</v>
      </c>
      <c r="C6" s="102"/>
      <c r="D6" s="102"/>
      <c r="E6" s="102"/>
      <c r="F6" s="102"/>
      <c r="G6" s="102"/>
      <c r="H6" s="102"/>
    </row>
    <row r="7" spans="1:10" s="24" customFormat="1" ht="20.100000000000001" customHeight="1" x14ac:dyDescent="0.25">
      <c r="A7" s="23" t="s">
        <v>6</v>
      </c>
      <c r="B7" s="103" t="s">
        <v>207</v>
      </c>
      <c r="C7" s="103"/>
      <c r="D7" s="103"/>
      <c r="E7" s="103"/>
      <c r="F7" s="103"/>
      <c r="G7" s="103"/>
      <c r="H7" s="103"/>
    </row>
    <row r="8" spans="1:10" ht="20.100000000000001" customHeight="1" x14ac:dyDescent="0.25">
      <c r="A8" s="23" t="s">
        <v>185</v>
      </c>
      <c r="B8" s="103" t="s">
        <v>209</v>
      </c>
      <c r="C8" s="103"/>
      <c r="D8" s="103"/>
      <c r="E8" s="103"/>
      <c r="F8" s="103"/>
      <c r="G8" s="103"/>
      <c r="H8" s="103"/>
    </row>
    <row r="9" spans="1:10" ht="11.25" customHeight="1" x14ac:dyDescent="0.25">
      <c r="A9" s="23"/>
      <c r="B9" s="25"/>
      <c r="C9" s="25"/>
      <c r="D9" s="25"/>
      <c r="E9" s="25"/>
      <c r="F9" s="25"/>
      <c r="G9" s="25"/>
      <c r="H9" s="25"/>
    </row>
    <row r="10" spans="1:10" ht="12.75" customHeight="1" x14ac:dyDescent="0.3">
      <c r="A10" s="26" t="s">
        <v>186</v>
      </c>
      <c r="B10" s="26"/>
      <c r="C10" s="26"/>
      <c r="D10" s="26"/>
      <c r="E10" s="26"/>
      <c r="F10" s="26"/>
      <c r="G10" s="26"/>
      <c r="H10" s="27"/>
    </row>
    <row r="11" spans="1:10" ht="12.75" customHeight="1" x14ac:dyDescent="0.3">
      <c r="A11" s="26"/>
      <c r="B11" s="26"/>
      <c r="C11" s="26"/>
      <c r="D11" s="28"/>
      <c r="E11" s="26"/>
      <c r="F11" s="26"/>
      <c r="G11" s="26"/>
      <c r="H11" s="27"/>
    </row>
    <row r="12" spans="1:10" ht="12.75" customHeight="1" x14ac:dyDescent="0.3">
      <c r="A12" s="26"/>
      <c r="B12" s="26"/>
      <c r="C12" s="26"/>
      <c r="D12" s="26"/>
      <c r="E12" s="26"/>
      <c r="F12" s="26"/>
      <c r="G12" s="26"/>
      <c r="H12" s="27"/>
    </row>
    <row r="13" spans="1:10" ht="12.75" customHeight="1" x14ac:dyDescent="0.3">
      <c r="A13" s="26"/>
      <c r="B13" s="26"/>
      <c r="C13" s="26"/>
      <c r="D13" s="26"/>
      <c r="E13" s="26"/>
      <c r="F13" s="26"/>
      <c r="G13" s="26"/>
      <c r="H13" s="27"/>
    </row>
    <row r="14" spans="1:10" ht="12.75" customHeight="1" x14ac:dyDescent="0.3">
      <c r="A14" s="26"/>
      <c r="B14" s="26"/>
      <c r="C14" s="26"/>
      <c r="D14" s="26"/>
      <c r="E14" s="26"/>
      <c r="F14" s="26"/>
      <c r="G14" s="26"/>
      <c r="H14" s="27"/>
    </row>
    <row r="15" spans="1:10" ht="12.75" customHeight="1" x14ac:dyDescent="0.3">
      <c r="A15" s="23" t="s">
        <v>187</v>
      </c>
      <c r="B15" s="26"/>
      <c r="C15" s="26"/>
      <c r="D15" s="26"/>
      <c r="E15" s="26"/>
      <c r="F15" s="26"/>
      <c r="G15" s="26"/>
      <c r="H15" s="27"/>
    </row>
    <row r="16" spans="1:10" ht="12.75" customHeight="1" x14ac:dyDescent="0.2">
      <c r="A16" s="29"/>
      <c r="B16" s="29"/>
      <c r="C16" s="29"/>
      <c r="D16" s="29"/>
      <c r="E16" s="29"/>
      <c r="F16" s="29"/>
      <c r="G16" s="29"/>
      <c r="H16" s="30"/>
      <c r="I16" s="29"/>
      <c r="J16" s="29"/>
    </row>
    <row r="17" spans="1:51" ht="12.75" customHeight="1" thickBot="1" x14ac:dyDescent="0.25">
      <c r="A17" s="31" t="s">
        <v>188</v>
      </c>
      <c r="B17" s="32"/>
      <c r="C17" s="32"/>
      <c r="D17" s="32"/>
      <c r="E17" s="32"/>
      <c r="F17" s="32"/>
      <c r="G17" s="32"/>
      <c r="H17" s="33"/>
      <c r="I17" s="29"/>
      <c r="J17" s="29"/>
    </row>
    <row r="18" spans="1:51" ht="12.75" customHeight="1" thickBot="1" x14ac:dyDescent="0.35">
      <c r="A18" s="34" t="s">
        <v>189</v>
      </c>
      <c r="B18" s="35"/>
      <c r="C18" s="36"/>
      <c r="D18" s="36"/>
      <c r="E18" s="36"/>
      <c r="F18" s="36"/>
      <c r="G18" s="37"/>
      <c r="H18" s="38" t="s">
        <v>190</v>
      </c>
      <c r="I18" s="29"/>
      <c r="J18" s="29"/>
    </row>
    <row r="19" spans="1:51" s="24" customFormat="1" ht="20.25" customHeight="1" thickBot="1" x14ac:dyDescent="0.3">
      <c r="A19" s="39" t="s">
        <v>210</v>
      </c>
      <c r="B19" s="40"/>
      <c r="C19" s="41"/>
      <c r="D19" s="41"/>
      <c r="E19" s="42"/>
      <c r="F19" s="41"/>
      <c r="G19" s="41"/>
      <c r="H19" s="90">
        <f>SUM(H35)</f>
        <v>0</v>
      </c>
      <c r="I19" s="43"/>
      <c r="J19" s="44"/>
      <c r="K19" s="44"/>
      <c r="L19" s="44"/>
      <c r="M19" s="44"/>
    </row>
    <row r="20" spans="1:51" ht="12.75" customHeight="1" thickBot="1" x14ac:dyDescent="0.35">
      <c r="A20" s="45"/>
      <c r="B20" s="46" t="s">
        <v>191</v>
      </c>
      <c r="C20" s="47"/>
      <c r="D20" s="48"/>
      <c r="E20" s="47"/>
      <c r="F20" s="47"/>
      <c r="G20" s="49"/>
      <c r="H20" s="91">
        <f>SUM(H19:H19)</f>
        <v>0</v>
      </c>
      <c r="I20" s="29"/>
      <c r="J20" s="29"/>
    </row>
    <row r="21" spans="1:51" ht="12.75" customHeight="1" x14ac:dyDescent="0.3">
      <c r="A21" s="26"/>
      <c r="B21" s="26"/>
      <c r="C21" s="26"/>
      <c r="D21" s="26"/>
      <c r="E21" s="26"/>
      <c r="F21" s="26"/>
      <c r="G21" s="26"/>
      <c r="H21" s="27"/>
      <c r="I21" s="29"/>
      <c r="J21" s="29"/>
    </row>
    <row r="22" spans="1:51" ht="13.5" thickBot="1" x14ac:dyDescent="0.25">
      <c r="A22" s="31" t="s">
        <v>7</v>
      </c>
      <c r="B22" s="32"/>
      <c r="C22" s="32"/>
      <c r="D22" s="50"/>
      <c r="E22" s="99"/>
      <c r="F22" s="99"/>
      <c r="G22" s="99"/>
      <c r="H22" s="99"/>
      <c r="I22" s="29"/>
      <c r="J22" s="29"/>
      <c r="AY22" s="51">
        <f>E22</f>
        <v>0</v>
      </c>
    </row>
    <row r="23" spans="1:51" ht="12.75" customHeight="1" x14ac:dyDescent="0.3">
      <c r="A23" s="34" t="s">
        <v>192</v>
      </c>
      <c r="B23" s="35"/>
      <c r="C23" s="36"/>
      <c r="D23" s="36"/>
      <c r="E23" s="36"/>
      <c r="F23" s="36"/>
      <c r="G23" s="37"/>
      <c r="H23" s="38" t="s">
        <v>190</v>
      </c>
      <c r="I23" s="29"/>
      <c r="J23" s="29"/>
    </row>
    <row r="24" spans="1:51" ht="12.75" customHeight="1" x14ac:dyDescent="0.3">
      <c r="A24" s="52" t="s">
        <v>8</v>
      </c>
      <c r="B24" s="53" t="s">
        <v>9</v>
      </c>
      <c r="C24" s="54"/>
      <c r="D24" s="54"/>
      <c r="E24" s="54"/>
      <c r="F24" s="54"/>
      <c r="G24" s="55"/>
      <c r="H24" s="56">
        <f>'PJ1.3_Pol'!G9</f>
        <v>0</v>
      </c>
      <c r="I24" s="29"/>
      <c r="J24" s="29"/>
    </row>
    <row r="25" spans="1:51" ht="12.75" customHeight="1" x14ac:dyDescent="0.3">
      <c r="A25" s="52" t="s">
        <v>10</v>
      </c>
      <c r="B25" s="53" t="s">
        <v>11</v>
      </c>
      <c r="C25" s="54"/>
      <c r="D25" s="54"/>
      <c r="E25" s="54"/>
      <c r="F25" s="54"/>
      <c r="G25" s="55"/>
      <c r="H25" s="56">
        <f>'PJ1.3_Pol'!G38</f>
        <v>0</v>
      </c>
      <c r="I25" s="29"/>
      <c r="J25" s="29"/>
    </row>
    <row r="26" spans="1:51" ht="12.75" customHeight="1" x14ac:dyDescent="0.3">
      <c r="A26" s="52" t="s">
        <v>12</v>
      </c>
      <c r="B26" s="53" t="s">
        <v>13</v>
      </c>
      <c r="C26" s="54"/>
      <c r="D26" s="54"/>
      <c r="E26" s="54"/>
      <c r="F26" s="54"/>
      <c r="G26" s="55"/>
      <c r="H26" s="56">
        <f>'PJ1.3_Pol'!G61</f>
        <v>0</v>
      </c>
      <c r="I26" s="29"/>
      <c r="J26" s="29"/>
    </row>
    <row r="27" spans="1:51" ht="12.75" customHeight="1" x14ac:dyDescent="0.3">
      <c r="A27" s="52" t="s">
        <v>14</v>
      </c>
      <c r="B27" s="53" t="s">
        <v>15</v>
      </c>
      <c r="C27" s="54"/>
      <c r="D27" s="54"/>
      <c r="E27" s="54"/>
      <c r="F27" s="54"/>
      <c r="G27" s="55"/>
      <c r="H27" s="56">
        <f>'PJ1.3_Pol'!G65</f>
        <v>0</v>
      </c>
      <c r="I27" s="29"/>
      <c r="J27" s="29"/>
    </row>
    <row r="28" spans="1:51" ht="12.75" customHeight="1" x14ac:dyDescent="0.3">
      <c r="A28" s="52" t="s">
        <v>16</v>
      </c>
      <c r="B28" s="53" t="s">
        <v>17</v>
      </c>
      <c r="C28" s="54"/>
      <c r="D28" s="54"/>
      <c r="E28" s="54"/>
      <c r="F28" s="54"/>
      <c r="G28" s="55"/>
      <c r="H28" s="56">
        <f>'PJ1.3_Pol'!G72</f>
        <v>0</v>
      </c>
      <c r="I28" s="29"/>
      <c r="J28" s="29"/>
    </row>
    <row r="29" spans="1:51" ht="12.75" customHeight="1" x14ac:dyDescent="0.3">
      <c r="A29" s="52" t="s">
        <v>18</v>
      </c>
      <c r="B29" s="53" t="s">
        <v>19</v>
      </c>
      <c r="C29" s="54"/>
      <c r="D29" s="54"/>
      <c r="E29" s="54"/>
      <c r="F29" s="54"/>
      <c r="G29" s="55"/>
      <c r="H29" s="56">
        <f>'PJ1.3_Pol'!G123</f>
        <v>0</v>
      </c>
      <c r="I29" s="29"/>
      <c r="J29" s="29"/>
    </row>
    <row r="30" spans="1:51" ht="12.75" customHeight="1" x14ac:dyDescent="0.3">
      <c r="A30" s="52" t="s">
        <v>20</v>
      </c>
      <c r="B30" s="53" t="s">
        <v>21</v>
      </c>
      <c r="C30" s="54"/>
      <c r="D30" s="54"/>
      <c r="E30" s="54"/>
      <c r="F30" s="54"/>
      <c r="G30" s="55"/>
      <c r="H30" s="56">
        <f>'PJ1.3_Pol'!G222</f>
        <v>0</v>
      </c>
      <c r="I30" s="29"/>
      <c r="J30" s="29"/>
    </row>
    <row r="31" spans="1:51" ht="12.75" customHeight="1" x14ac:dyDescent="0.3">
      <c r="A31" s="52" t="s">
        <v>22</v>
      </c>
      <c r="B31" s="53" t="s">
        <v>23</v>
      </c>
      <c r="C31" s="54"/>
      <c r="D31" s="54"/>
      <c r="E31" s="54"/>
      <c r="F31" s="54"/>
      <c r="G31" s="55"/>
      <c r="H31" s="56">
        <f>'PJ1.3_Pol'!G229</f>
        <v>0</v>
      </c>
      <c r="I31" s="29"/>
      <c r="J31" s="29"/>
    </row>
    <row r="32" spans="1:51" ht="12.75" customHeight="1" x14ac:dyDescent="0.3">
      <c r="A32" s="52" t="s">
        <v>24</v>
      </c>
      <c r="B32" s="53" t="s">
        <v>25</v>
      </c>
      <c r="C32" s="54"/>
      <c r="D32" s="54"/>
      <c r="E32" s="54"/>
      <c r="F32" s="54"/>
      <c r="G32" s="55"/>
      <c r="H32" s="56">
        <f>'PJ1.3_Pol'!G232</f>
        <v>0</v>
      </c>
      <c r="I32" s="29"/>
      <c r="J32" s="29"/>
    </row>
    <row r="33" spans="1:10" ht="12.75" customHeight="1" x14ac:dyDescent="0.3">
      <c r="A33" s="52" t="s">
        <v>26</v>
      </c>
      <c r="B33" s="53" t="s">
        <v>27</v>
      </c>
      <c r="C33" s="54"/>
      <c r="D33" s="54"/>
      <c r="E33" s="54"/>
      <c r="F33" s="54"/>
      <c r="G33" s="55"/>
      <c r="H33" s="56">
        <f>'PJ1.3_Pol'!G241</f>
        <v>0</v>
      </c>
      <c r="I33" s="29"/>
      <c r="J33" s="29"/>
    </row>
    <row r="34" spans="1:10" ht="12.75" customHeight="1" x14ac:dyDescent="0.3">
      <c r="A34" s="52" t="s">
        <v>28</v>
      </c>
      <c r="B34" s="53" t="s">
        <v>4</v>
      </c>
      <c r="C34" s="54"/>
      <c r="D34" s="54"/>
      <c r="E34" s="54"/>
      <c r="F34" s="54"/>
      <c r="G34" s="55"/>
      <c r="H34" s="56">
        <f>'PJ1.3_Pol'!G246</f>
        <v>0</v>
      </c>
      <c r="I34" s="29"/>
      <c r="J34" s="29"/>
    </row>
    <row r="35" spans="1:10" ht="12.75" customHeight="1" thickBot="1" x14ac:dyDescent="0.35">
      <c r="A35" s="45"/>
      <c r="B35" s="46" t="s">
        <v>193</v>
      </c>
      <c r="C35" s="47"/>
      <c r="D35" s="48">
        <f>D22</f>
        <v>0</v>
      </c>
      <c r="E35" s="47"/>
      <c r="F35" s="47"/>
      <c r="G35" s="49"/>
      <c r="H35" s="57">
        <f>SUM(H24:H34)</f>
        <v>0</v>
      </c>
      <c r="I35" s="29"/>
      <c r="J35" s="29"/>
    </row>
    <row r="36" spans="1:10" ht="12.75" customHeight="1" x14ac:dyDescent="0.3">
      <c r="A36" s="26"/>
      <c r="B36" s="26"/>
      <c r="C36" s="26"/>
      <c r="D36" s="26"/>
      <c r="E36" s="26"/>
      <c r="F36" s="26"/>
      <c r="G36" s="26"/>
      <c r="H36" s="27"/>
      <c r="I36" s="29"/>
      <c r="J36" s="29"/>
    </row>
    <row r="37" spans="1:10" ht="12.75" customHeight="1" x14ac:dyDescent="0.2">
      <c r="A37" s="29"/>
      <c r="B37" s="29"/>
      <c r="C37" s="29"/>
      <c r="D37" s="29"/>
      <c r="E37" s="29"/>
      <c r="F37" s="29"/>
      <c r="G37" s="29"/>
      <c r="H37" s="30"/>
      <c r="I37" s="29"/>
      <c r="J37" s="29"/>
    </row>
    <row r="38" spans="1:10" ht="12.75" customHeight="1" x14ac:dyDescent="0.2">
      <c r="A38" s="29"/>
      <c r="B38" s="29"/>
      <c r="C38" s="29"/>
      <c r="D38" s="29"/>
      <c r="E38" s="29"/>
      <c r="F38" s="29"/>
      <c r="G38" s="29"/>
      <c r="H38" s="30"/>
      <c r="I38" s="29"/>
      <c r="J38" s="29"/>
    </row>
    <row r="39" spans="1:10" ht="12.75" customHeight="1" x14ac:dyDescent="0.2">
      <c r="A39" s="29"/>
      <c r="B39" s="29"/>
      <c r="C39" s="29"/>
      <c r="D39" s="29"/>
      <c r="E39" s="29"/>
      <c r="F39" s="29"/>
      <c r="G39" s="29"/>
      <c r="H39" s="30"/>
      <c r="I39" s="29"/>
      <c r="J39" s="29"/>
    </row>
    <row r="40" spans="1:10" ht="12.75" customHeight="1" x14ac:dyDescent="0.2">
      <c r="A40" s="29"/>
      <c r="B40" s="29"/>
      <c r="C40" s="29"/>
      <c r="D40" s="29"/>
      <c r="E40" s="29"/>
      <c r="F40" s="29"/>
      <c r="G40" s="29"/>
      <c r="H40" s="30"/>
      <c r="I40" s="29"/>
      <c r="J40" s="29"/>
    </row>
    <row r="41" spans="1:10" ht="12.75" customHeight="1" x14ac:dyDescent="0.2">
      <c r="A41" s="29"/>
      <c r="B41" s="29"/>
      <c r="C41" s="29"/>
      <c r="D41" s="29"/>
      <c r="E41" s="29"/>
      <c r="F41" s="29"/>
      <c r="G41" s="29"/>
      <c r="H41" s="30"/>
      <c r="I41" s="29"/>
      <c r="J41" s="29"/>
    </row>
    <row r="42" spans="1:10" ht="12.75" customHeight="1" x14ac:dyDescent="0.2">
      <c r="A42" s="29"/>
      <c r="B42" s="29"/>
      <c r="C42" s="29"/>
      <c r="D42" s="29"/>
      <c r="E42" s="29"/>
      <c r="F42" s="29"/>
      <c r="G42" s="29"/>
      <c r="H42" s="30"/>
      <c r="I42" s="29"/>
      <c r="J42" s="29"/>
    </row>
    <row r="43" spans="1:10" ht="12.75" customHeight="1" x14ac:dyDescent="0.2">
      <c r="A43" s="29"/>
      <c r="B43" s="29"/>
      <c r="C43" s="29"/>
      <c r="D43" s="29"/>
      <c r="E43" s="29"/>
      <c r="F43" s="29"/>
      <c r="G43" s="29"/>
      <c r="H43" s="30"/>
      <c r="I43" s="29"/>
      <c r="J43" s="29"/>
    </row>
    <row r="44" spans="1:10" ht="12.75" customHeight="1" x14ac:dyDescent="0.2">
      <c r="A44" s="29"/>
      <c r="B44" s="29"/>
      <c r="C44" s="29"/>
      <c r="D44" s="29"/>
      <c r="E44" s="29"/>
      <c r="F44" s="29"/>
      <c r="G44" s="29"/>
      <c r="H44" s="30"/>
      <c r="I44" s="29"/>
      <c r="J44" s="29"/>
    </row>
    <row r="45" spans="1:10" ht="12.75" customHeight="1" x14ac:dyDescent="0.2">
      <c r="A45" s="29"/>
      <c r="B45" s="29"/>
      <c r="C45" s="29"/>
      <c r="D45" s="29"/>
      <c r="E45" s="29"/>
      <c r="F45" s="29"/>
      <c r="G45" s="29"/>
      <c r="H45" s="30"/>
      <c r="I45" s="29"/>
      <c r="J45" s="29"/>
    </row>
    <row r="46" spans="1:10" ht="12.75" customHeight="1" x14ac:dyDescent="0.2">
      <c r="A46" s="29"/>
      <c r="B46" s="29"/>
      <c r="C46" s="29"/>
      <c r="D46" s="29"/>
      <c r="E46" s="29"/>
      <c r="F46" s="29"/>
      <c r="G46" s="29"/>
      <c r="H46" s="30"/>
      <c r="I46" s="29"/>
      <c r="J46" s="29"/>
    </row>
    <row r="47" spans="1:10" ht="12.75" customHeight="1" x14ac:dyDescent="0.2">
      <c r="A47" s="29"/>
      <c r="B47" s="29"/>
      <c r="C47" s="29"/>
      <c r="D47" s="29"/>
      <c r="E47" s="29"/>
      <c r="F47" s="29"/>
      <c r="G47" s="29"/>
      <c r="H47" s="30"/>
      <c r="I47" s="29"/>
      <c r="J47" s="29"/>
    </row>
    <row r="48" spans="1:10" ht="12.75" customHeight="1" x14ac:dyDescent="0.2">
      <c r="A48" s="29"/>
      <c r="B48" s="29"/>
      <c r="C48" s="29"/>
      <c r="D48" s="29"/>
      <c r="E48" s="29"/>
      <c r="F48" s="29"/>
      <c r="G48" s="29"/>
      <c r="H48" s="30"/>
      <c r="I48" s="29"/>
      <c r="J48" s="29"/>
    </row>
    <row r="49" spans="1:10" ht="12.75" customHeight="1" x14ac:dyDescent="0.2">
      <c r="A49" s="29"/>
      <c r="B49" s="29"/>
      <c r="C49" s="29"/>
      <c r="D49" s="29"/>
      <c r="E49" s="29"/>
      <c r="F49" s="29"/>
      <c r="G49" s="29"/>
      <c r="H49" s="30"/>
      <c r="I49" s="29"/>
      <c r="J49" s="29"/>
    </row>
    <row r="50" spans="1:10" ht="12.75" customHeight="1" x14ac:dyDescent="0.2">
      <c r="A50" s="29"/>
      <c r="B50" s="29"/>
      <c r="C50" s="29"/>
      <c r="D50" s="29"/>
      <c r="E50" s="29"/>
      <c r="F50" s="29"/>
      <c r="G50" s="29"/>
      <c r="H50" s="30"/>
      <c r="I50" s="29"/>
      <c r="J50" s="29"/>
    </row>
    <row r="51" spans="1:10" ht="12.75" customHeight="1" x14ac:dyDescent="0.2">
      <c r="A51" s="29"/>
      <c r="B51" s="29"/>
      <c r="C51" s="29"/>
      <c r="D51" s="29"/>
      <c r="E51" s="29"/>
      <c r="F51" s="29"/>
      <c r="G51" s="29"/>
      <c r="H51" s="30"/>
      <c r="I51" s="29"/>
      <c r="J51" s="29"/>
    </row>
  </sheetData>
  <mergeCells count="6">
    <mergeCell ref="E22:H22"/>
    <mergeCell ref="A2:F2"/>
    <mergeCell ref="A4:G4"/>
    <mergeCell ref="B6:H6"/>
    <mergeCell ref="B7:H7"/>
    <mergeCell ref="B8:H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Gothic,Obyčejné"&amp;D&amp;C&amp;"Century Gothic,Obyčejné"STRANA &amp;P/&amp;N&amp;RPS2 - PJ2.2 ELEKTROINSTALCE A MAR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4" t="s">
        <v>0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7" t="s">
        <v>1</v>
      </c>
      <c r="B2" s="6"/>
      <c r="C2" s="106"/>
      <c r="D2" s="106"/>
      <c r="E2" s="106"/>
      <c r="F2" s="106"/>
      <c r="G2" s="107"/>
    </row>
    <row r="3" spans="1:7" ht="24.95" customHeight="1" x14ac:dyDescent="0.2">
      <c r="A3" s="7" t="s">
        <v>2</v>
      </c>
      <c r="B3" s="6"/>
      <c r="C3" s="106"/>
      <c r="D3" s="106"/>
      <c r="E3" s="106"/>
      <c r="F3" s="106"/>
      <c r="G3" s="107"/>
    </row>
    <row r="4" spans="1:7" ht="24.95" customHeight="1" x14ac:dyDescent="0.2">
      <c r="A4" s="7" t="s">
        <v>3</v>
      </c>
      <c r="B4" s="6"/>
      <c r="C4" s="106"/>
      <c r="D4" s="106"/>
      <c r="E4" s="106"/>
      <c r="F4" s="106"/>
      <c r="G4" s="107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Q4783"/>
  <sheetViews>
    <sheetView tabSelected="1" view="pageBreakPreview" zoomScaleNormal="100" zoomScaleSheetLayoutView="100" workbookViewId="0">
      <pane ySplit="8" topLeftCell="A42" activePane="bottomLeft" state="frozen"/>
      <selection activeCell="B13" sqref="B13"/>
      <selection pane="bottomLeft" activeCell="F57" sqref="F57"/>
    </sheetView>
  </sheetViews>
  <sheetFormatPr defaultRowHeight="12.75" outlineLevelRow="1" x14ac:dyDescent="0.2"/>
  <cols>
    <col min="1" max="1" width="3.42578125" customWidth="1"/>
    <col min="2" max="2" width="12.5703125" style="8" customWidth="1"/>
    <col min="3" max="3" width="63.7109375" style="8" customWidth="1"/>
    <col min="4" max="4" width="4.85546875" customWidth="1"/>
    <col min="5" max="5" width="10.5703125" customWidth="1"/>
    <col min="6" max="6" width="9.85546875" customWidth="1"/>
    <col min="7" max="8" width="12.7109375" customWidth="1"/>
  </cols>
  <sheetData>
    <row r="1" spans="1:17" s="24" customFormat="1" ht="14.25" customHeight="1" x14ac:dyDescent="0.3">
      <c r="A1" s="77"/>
      <c r="B1" s="78"/>
      <c r="C1" s="79"/>
      <c r="D1" s="79"/>
      <c r="E1" s="80"/>
      <c r="F1" s="79"/>
      <c r="G1" s="79"/>
    </row>
    <row r="2" spans="1:17" s="24" customFormat="1" ht="20.25" x14ac:dyDescent="0.25">
      <c r="A2" s="81" t="s">
        <v>196</v>
      </c>
      <c r="B2" s="82"/>
      <c r="C2" s="83"/>
      <c r="D2" s="83"/>
      <c r="E2" s="83"/>
      <c r="F2" s="83"/>
      <c r="G2" s="84"/>
      <c r="H2" s="84" t="s">
        <v>195</v>
      </c>
    </row>
    <row r="3" spans="1:17" ht="2.25" customHeight="1" x14ac:dyDescent="0.25">
      <c r="A3" s="17"/>
      <c r="B3" s="85"/>
      <c r="C3" s="18"/>
      <c r="D3" s="18"/>
      <c r="E3" s="18"/>
      <c r="F3" s="18"/>
      <c r="G3" s="19"/>
      <c r="H3" s="19"/>
    </row>
    <row r="4" spans="1:17" s="24" customFormat="1" ht="20.25" customHeight="1" x14ac:dyDescent="0.2">
      <c r="A4" s="86" t="s">
        <v>211</v>
      </c>
      <c r="B4" s="87"/>
      <c r="C4" s="88"/>
      <c r="D4" s="88"/>
      <c r="E4" s="89"/>
      <c r="F4" s="88"/>
      <c r="G4" s="88"/>
    </row>
    <row r="5" spans="1:17" s="24" customFormat="1" ht="20.25" customHeight="1" x14ac:dyDescent="0.2">
      <c r="A5" s="86" t="s">
        <v>212</v>
      </c>
      <c r="B5" s="87"/>
      <c r="C5" s="88"/>
      <c r="D5" s="88"/>
      <c r="E5" s="89"/>
      <c r="F5" s="88"/>
      <c r="G5" s="88"/>
    </row>
    <row r="6" spans="1:17" x14ac:dyDescent="0.2">
      <c r="D6" s="9"/>
    </row>
    <row r="7" spans="1:17" ht="13.5" x14ac:dyDescent="0.2">
      <c r="A7" s="61" t="s">
        <v>29</v>
      </c>
      <c r="B7" s="62" t="s">
        <v>30</v>
      </c>
      <c r="C7" s="62" t="s">
        <v>31</v>
      </c>
      <c r="D7" s="62" t="s">
        <v>32</v>
      </c>
      <c r="E7" s="63" t="s">
        <v>33</v>
      </c>
      <c r="F7" s="62" t="s">
        <v>34</v>
      </c>
      <c r="G7" s="58" t="s">
        <v>5</v>
      </c>
      <c r="H7" s="58" t="s">
        <v>194</v>
      </c>
    </row>
    <row r="8" spans="1:17" ht="13.5" hidden="1" x14ac:dyDescent="0.2">
      <c r="A8" s="58"/>
      <c r="B8" s="64"/>
      <c r="C8" s="65"/>
      <c r="D8" s="122"/>
      <c r="E8" s="123"/>
      <c r="F8" s="123"/>
      <c r="G8" s="124"/>
      <c r="H8" s="59"/>
    </row>
    <row r="9" spans="1:17" ht="13.5" x14ac:dyDescent="0.2">
      <c r="A9" s="61" t="s">
        <v>35</v>
      </c>
      <c r="B9" s="62" t="s">
        <v>8</v>
      </c>
      <c r="C9" s="62" t="s">
        <v>9</v>
      </c>
      <c r="D9" s="62"/>
      <c r="E9" s="63"/>
      <c r="F9" s="62"/>
      <c r="G9" s="98">
        <f>SUM(G10:G37)</f>
        <v>0</v>
      </c>
      <c r="H9" s="58"/>
    </row>
    <row r="10" spans="1:17" ht="13.5" outlineLevel="1" x14ac:dyDescent="0.2">
      <c r="A10" s="66">
        <v>1</v>
      </c>
      <c r="B10" s="67"/>
      <c r="C10" s="68" t="s">
        <v>36</v>
      </c>
      <c r="D10" s="69" t="s">
        <v>37</v>
      </c>
      <c r="E10" s="70">
        <v>1</v>
      </c>
      <c r="F10" s="71"/>
      <c r="G10" s="72">
        <f>ROUND(E10*F10,2)</f>
        <v>0</v>
      </c>
      <c r="H10" s="60" t="s">
        <v>38</v>
      </c>
      <c r="I10" s="10"/>
      <c r="J10" s="10"/>
      <c r="K10" s="10"/>
      <c r="L10" s="10"/>
      <c r="M10" s="10"/>
      <c r="N10" s="10"/>
      <c r="O10" s="10"/>
      <c r="P10" s="10"/>
      <c r="Q10" s="10"/>
    </row>
    <row r="11" spans="1:17" ht="13.5" outlineLevel="1" x14ac:dyDescent="0.2">
      <c r="A11" s="73"/>
      <c r="B11" s="74"/>
      <c r="C11" s="75"/>
      <c r="D11" s="75"/>
      <c r="E11" s="75"/>
      <c r="F11" s="75"/>
      <c r="G11" s="75"/>
      <c r="H11" s="76"/>
      <c r="I11" s="10"/>
      <c r="J11" s="10"/>
      <c r="K11" s="10"/>
      <c r="L11" s="10"/>
      <c r="M11" s="10"/>
      <c r="N11" s="10"/>
      <c r="O11" s="10"/>
      <c r="P11" s="10"/>
      <c r="Q11" s="10"/>
    </row>
    <row r="12" spans="1:17" ht="13.5" outlineLevel="1" x14ac:dyDescent="0.2">
      <c r="A12" s="66">
        <v>2</v>
      </c>
      <c r="B12" s="67"/>
      <c r="C12" s="68" t="s">
        <v>39</v>
      </c>
      <c r="D12" s="69" t="s">
        <v>37</v>
      </c>
      <c r="E12" s="70">
        <v>3</v>
      </c>
      <c r="F12" s="71"/>
      <c r="G12" s="72">
        <f>ROUND(E12*F12,2)</f>
        <v>0</v>
      </c>
      <c r="H12" s="60" t="s">
        <v>38</v>
      </c>
      <c r="I12" s="10"/>
      <c r="J12" s="10"/>
      <c r="K12" s="10"/>
      <c r="L12" s="10"/>
      <c r="M12" s="10"/>
      <c r="N12" s="10"/>
      <c r="O12" s="10"/>
      <c r="P12" s="10"/>
      <c r="Q12" s="10"/>
    </row>
    <row r="13" spans="1:17" ht="13.5" outlineLevel="1" x14ac:dyDescent="0.2">
      <c r="A13" s="73"/>
      <c r="B13" s="74"/>
      <c r="C13" s="75"/>
      <c r="D13" s="75"/>
      <c r="E13" s="75"/>
      <c r="F13" s="75"/>
      <c r="G13" s="75"/>
      <c r="H13" s="76"/>
      <c r="I13" s="10"/>
      <c r="J13" s="10"/>
      <c r="K13" s="10"/>
      <c r="L13" s="10"/>
      <c r="M13" s="10"/>
      <c r="N13" s="10"/>
      <c r="O13" s="10"/>
      <c r="P13" s="10"/>
      <c r="Q13" s="10"/>
    </row>
    <row r="14" spans="1:17" ht="13.5" outlineLevel="1" x14ac:dyDescent="0.2">
      <c r="A14" s="66">
        <v>3</v>
      </c>
      <c r="B14" s="67"/>
      <c r="C14" s="68" t="s">
        <v>40</v>
      </c>
      <c r="D14" s="69" t="s">
        <v>37</v>
      </c>
      <c r="E14" s="70">
        <v>3</v>
      </c>
      <c r="F14" s="71"/>
      <c r="G14" s="72">
        <f>ROUND(E14*F14,2)</f>
        <v>0</v>
      </c>
      <c r="H14" s="60" t="s">
        <v>38</v>
      </c>
      <c r="I14" s="10"/>
      <c r="J14" s="10"/>
      <c r="K14" s="10"/>
      <c r="L14" s="10"/>
      <c r="M14" s="10"/>
      <c r="N14" s="10"/>
      <c r="O14" s="10"/>
      <c r="P14" s="10"/>
      <c r="Q14" s="10"/>
    </row>
    <row r="15" spans="1:17" ht="13.5" outlineLevel="1" x14ac:dyDescent="0.2">
      <c r="A15" s="73"/>
      <c r="B15" s="74"/>
      <c r="C15" s="75"/>
      <c r="D15" s="75"/>
      <c r="E15" s="75"/>
      <c r="F15" s="75"/>
      <c r="G15" s="75"/>
      <c r="H15" s="76"/>
      <c r="I15" s="10"/>
      <c r="J15" s="10"/>
      <c r="K15" s="10"/>
      <c r="L15" s="10"/>
      <c r="M15" s="10"/>
      <c r="N15" s="10"/>
      <c r="O15" s="10"/>
      <c r="P15" s="10"/>
      <c r="Q15" s="10"/>
    </row>
    <row r="16" spans="1:17" ht="13.5" outlineLevel="1" x14ac:dyDescent="0.2">
      <c r="A16" s="66">
        <v>4</v>
      </c>
      <c r="B16" s="67"/>
      <c r="C16" s="68" t="s">
        <v>41</v>
      </c>
      <c r="D16" s="69" t="s">
        <v>37</v>
      </c>
      <c r="E16" s="70">
        <v>7</v>
      </c>
      <c r="F16" s="71"/>
      <c r="G16" s="72">
        <f>ROUND(E16*F16,2)</f>
        <v>0</v>
      </c>
      <c r="H16" s="60" t="s">
        <v>38</v>
      </c>
      <c r="I16" s="10"/>
      <c r="J16" s="10"/>
      <c r="K16" s="10"/>
      <c r="L16" s="10"/>
      <c r="M16" s="10"/>
      <c r="N16" s="10"/>
      <c r="O16" s="10"/>
      <c r="P16" s="10"/>
      <c r="Q16" s="10"/>
    </row>
    <row r="17" spans="1:17" ht="13.5" outlineLevel="1" x14ac:dyDescent="0.2">
      <c r="A17" s="73"/>
      <c r="B17" s="74"/>
      <c r="C17" s="75"/>
      <c r="D17" s="75"/>
      <c r="E17" s="75"/>
      <c r="F17" s="75"/>
      <c r="G17" s="75"/>
      <c r="H17" s="76"/>
      <c r="I17" s="10"/>
      <c r="J17" s="10"/>
      <c r="K17" s="10"/>
      <c r="L17" s="10"/>
      <c r="M17" s="10"/>
      <c r="N17" s="10"/>
      <c r="O17" s="10"/>
      <c r="P17" s="10"/>
      <c r="Q17" s="10"/>
    </row>
    <row r="18" spans="1:17" ht="13.5" outlineLevel="1" x14ac:dyDescent="0.2">
      <c r="A18" s="66">
        <v>5</v>
      </c>
      <c r="B18" s="67"/>
      <c r="C18" s="68" t="s">
        <v>42</v>
      </c>
      <c r="D18" s="69" t="s">
        <v>37</v>
      </c>
      <c r="E18" s="70">
        <v>4</v>
      </c>
      <c r="F18" s="71"/>
      <c r="G18" s="72">
        <f>ROUND(E18*F18,2)</f>
        <v>0</v>
      </c>
      <c r="H18" s="60" t="s">
        <v>38</v>
      </c>
      <c r="I18" s="10"/>
      <c r="J18" s="10"/>
      <c r="K18" s="10"/>
      <c r="L18" s="10"/>
      <c r="M18" s="10"/>
      <c r="N18" s="10"/>
      <c r="O18" s="10"/>
      <c r="P18" s="10"/>
      <c r="Q18" s="10"/>
    </row>
    <row r="19" spans="1:17" ht="13.5" outlineLevel="1" x14ac:dyDescent="0.2">
      <c r="A19" s="73"/>
      <c r="B19" s="74"/>
      <c r="C19" s="75"/>
      <c r="D19" s="75"/>
      <c r="E19" s="75"/>
      <c r="F19" s="75"/>
      <c r="G19" s="75"/>
      <c r="H19" s="76"/>
      <c r="I19" s="10"/>
      <c r="J19" s="10"/>
      <c r="K19" s="10"/>
      <c r="L19" s="10"/>
      <c r="M19" s="10"/>
      <c r="N19" s="10"/>
      <c r="O19" s="10"/>
      <c r="P19" s="10"/>
      <c r="Q19" s="10"/>
    </row>
    <row r="20" spans="1:17" ht="13.5" outlineLevel="1" x14ac:dyDescent="0.2">
      <c r="A20" s="66">
        <v>6</v>
      </c>
      <c r="B20" s="67"/>
      <c r="C20" s="68" t="s">
        <v>43</v>
      </c>
      <c r="D20" s="69" t="s">
        <v>37</v>
      </c>
      <c r="E20" s="70">
        <v>1</v>
      </c>
      <c r="F20" s="71"/>
      <c r="G20" s="72">
        <f>ROUND(E20*F20,2)</f>
        <v>0</v>
      </c>
      <c r="H20" s="60" t="s">
        <v>38</v>
      </c>
      <c r="I20" s="10"/>
      <c r="J20" s="10"/>
      <c r="K20" s="10"/>
      <c r="L20" s="10"/>
      <c r="M20" s="10"/>
      <c r="N20" s="10"/>
      <c r="O20" s="10"/>
      <c r="P20" s="10"/>
      <c r="Q20" s="10"/>
    </row>
    <row r="21" spans="1:17" ht="13.5" outlineLevel="1" x14ac:dyDescent="0.2">
      <c r="A21" s="73"/>
      <c r="B21" s="74"/>
      <c r="C21" s="75"/>
      <c r="D21" s="75"/>
      <c r="E21" s="75"/>
      <c r="F21" s="75"/>
      <c r="G21" s="75"/>
      <c r="H21" s="76"/>
      <c r="I21" s="10"/>
      <c r="J21" s="10"/>
      <c r="K21" s="10"/>
      <c r="L21" s="10"/>
      <c r="M21" s="10"/>
      <c r="N21" s="10"/>
      <c r="O21" s="10"/>
      <c r="P21" s="10"/>
      <c r="Q21" s="10"/>
    </row>
    <row r="22" spans="1:17" ht="13.5" outlineLevel="1" x14ac:dyDescent="0.2">
      <c r="A22" s="66">
        <v>7</v>
      </c>
      <c r="B22" s="67"/>
      <c r="C22" s="68" t="s">
        <v>44</v>
      </c>
      <c r="D22" s="69" t="s">
        <v>37</v>
      </c>
      <c r="E22" s="70">
        <v>2</v>
      </c>
      <c r="F22" s="71"/>
      <c r="G22" s="72">
        <f>ROUND(E22*F22,2)</f>
        <v>0</v>
      </c>
      <c r="H22" s="60" t="s">
        <v>38</v>
      </c>
      <c r="I22" s="10"/>
      <c r="J22" s="10"/>
      <c r="K22" s="10"/>
      <c r="L22" s="10"/>
      <c r="M22" s="10"/>
      <c r="N22" s="10"/>
      <c r="O22" s="10"/>
      <c r="P22" s="10"/>
      <c r="Q22" s="10"/>
    </row>
    <row r="23" spans="1:17" ht="13.5" outlineLevel="1" x14ac:dyDescent="0.2">
      <c r="A23" s="73"/>
      <c r="B23" s="74"/>
      <c r="C23" s="75"/>
      <c r="D23" s="75"/>
      <c r="E23" s="75"/>
      <c r="F23" s="75"/>
      <c r="G23" s="75"/>
      <c r="H23" s="76"/>
      <c r="I23" s="10"/>
      <c r="J23" s="10"/>
      <c r="K23" s="10"/>
      <c r="L23" s="10"/>
      <c r="M23" s="10"/>
      <c r="N23" s="10"/>
      <c r="O23" s="10"/>
      <c r="P23" s="10"/>
      <c r="Q23" s="10"/>
    </row>
    <row r="24" spans="1:17" ht="13.5" outlineLevel="1" x14ac:dyDescent="0.2">
      <c r="A24" s="66">
        <v>8</v>
      </c>
      <c r="B24" s="67"/>
      <c r="C24" s="68" t="s">
        <v>45</v>
      </c>
      <c r="D24" s="69" t="s">
        <v>37</v>
      </c>
      <c r="E24" s="70">
        <v>2</v>
      </c>
      <c r="F24" s="71"/>
      <c r="G24" s="72">
        <f>ROUND(E24*F24,2)</f>
        <v>0</v>
      </c>
      <c r="H24" s="60" t="s">
        <v>38</v>
      </c>
      <c r="I24" s="10"/>
      <c r="J24" s="10"/>
      <c r="K24" s="10"/>
      <c r="L24" s="10"/>
      <c r="M24" s="10"/>
      <c r="N24" s="10"/>
      <c r="O24" s="10"/>
      <c r="P24" s="10"/>
      <c r="Q24" s="10"/>
    </row>
    <row r="25" spans="1:17" ht="13.5" outlineLevel="1" x14ac:dyDescent="0.2">
      <c r="A25" s="73"/>
      <c r="B25" s="74"/>
      <c r="C25" s="75"/>
      <c r="D25" s="75"/>
      <c r="E25" s="75"/>
      <c r="F25" s="75"/>
      <c r="G25" s="75"/>
      <c r="H25" s="76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13.5" outlineLevel="1" x14ac:dyDescent="0.2">
      <c r="A26" s="66">
        <v>9</v>
      </c>
      <c r="B26" s="67"/>
      <c r="C26" s="68" t="s">
        <v>46</v>
      </c>
      <c r="D26" s="69" t="s">
        <v>37</v>
      </c>
      <c r="E26" s="70">
        <v>1</v>
      </c>
      <c r="F26" s="71"/>
      <c r="G26" s="72">
        <f>ROUND(E26*F26,2)</f>
        <v>0</v>
      </c>
      <c r="H26" s="60" t="s">
        <v>38</v>
      </c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13.5" outlineLevel="1" x14ac:dyDescent="0.2">
      <c r="A27" s="73"/>
      <c r="B27" s="74"/>
      <c r="C27" s="75"/>
      <c r="D27" s="75"/>
      <c r="E27" s="75"/>
      <c r="F27" s="75"/>
      <c r="G27" s="75"/>
      <c r="H27" s="76"/>
      <c r="I27" s="10"/>
      <c r="J27" s="10"/>
      <c r="K27" s="10"/>
      <c r="L27" s="10"/>
      <c r="M27" s="10"/>
      <c r="N27" s="10"/>
      <c r="O27" s="10"/>
      <c r="P27" s="10"/>
      <c r="Q27" s="10"/>
    </row>
    <row r="28" spans="1:17" ht="13.5" outlineLevel="1" x14ac:dyDescent="0.2">
      <c r="A28" s="66">
        <v>10</v>
      </c>
      <c r="B28" s="67"/>
      <c r="C28" s="68" t="s">
        <v>47</v>
      </c>
      <c r="D28" s="69" t="s">
        <v>37</v>
      </c>
      <c r="E28" s="70">
        <v>2</v>
      </c>
      <c r="F28" s="71"/>
      <c r="G28" s="72">
        <f>ROUND(E28*F28,2)</f>
        <v>0</v>
      </c>
      <c r="H28" s="60" t="s">
        <v>38</v>
      </c>
      <c r="I28" s="10"/>
      <c r="J28" s="10"/>
      <c r="K28" s="10"/>
      <c r="L28" s="10"/>
      <c r="M28" s="10"/>
      <c r="N28" s="10"/>
      <c r="O28" s="10"/>
      <c r="P28" s="10"/>
      <c r="Q28" s="10"/>
    </row>
    <row r="29" spans="1:17" ht="13.5" outlineLevel="1" x14ac:dyDescent="0.2">
      <c r="A29" s="73"/>
      <c r="B29" s="74"/>
      <c r="C29" s="75"/>
      <c r="D29" s="75"/>
      <c r="E29" s="75"/>
      <c r="F29" s="75"/>
      <c r="G29" s="75"/>
      <c r="H29" s="76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13.5" outlineLevel="1" x14ac:dyDescent="0.2">
      <c r="A30" s="66">
        <v>11</v>
      </c>
      <c r="B30" s="67"/>
      <c r="C30" s="68" t="s">
        <v>198</v>
      </c>
      <c r="D30" s="69" t="s">
        <v>37</v>
      </c>
      <c r="E30" s="70">
        <v>1</v>
      </c>
      <c r="F30" s="71"/>
      <c r="G30" s="72">
        <f>ROUND(E30*F30,2)</f>
        <v>0</v>
      </c>
      <c r="H30" s="60" t="s">
        <v>38</v>
      </c>
      <c r="I30" s="10"/>
      <c r="J30" s="92"/>
      <c r="K30" s="10"/>
      <c r="L30" s="10"/>
      <c r="M30" s="10"/>
      <c r="N30" s="10"/>
      <c r="O30" s="10"/>
      <c r="P30" s="10"/>
      <c r="Q30" s="10"/>
    </row>
    <row r="31" spans="1:17" ht="13.5" outlineLevel="1" x14ac:dyDescent="0.2">
      <c r="A31" s="73"/>
      <c r="B31" s="74"/>
      <c r="C31" s="75"/>
      <c r="D31" s="75"/>
      <c r="E31" s="75"/>
      <c r="F31" s="75"/>
      <c r="G31" s="75"/>
      <c r="H31" s="76"/>
      <c r="I31" s="10"/>
      <c r="J31" s="10"/>
      <c r="K31" s="10"/>
      <c r="L31" s="10"/>
      <c r="M31" s="10"/>
      <c r="N31" s="10"/>
      <c r="O31" s="10"/>
      <c r="P31" s="10"/>
      <c r="Q31" s="10"/>
    </row>
    <row r="32" spans="1:17" ht="13.5" outlineLevel="1" x14ac:dyDescent="0.2">
      <c r="A32" s="66">
        <v>12</v>
      </c>
      <c r="B32" s="67"/>
      <c r="C32" s="68" t="s">
        <v>208</v>
      </c>
      <c r="D32" s="69" t="s">
        <v>37</v>
      </c>
      <c r="E32" s="70">
        <v>1</v>
      </c>
      <c r="F32" s="71"/>
      <c r="G32" s="72">
        <f>ROUND(E32*F32,2)</f>
        <v>0</v>
      </c>
      <c r="H32" s="60" t="s">
        <v>38</v>
      </c>
      <c r="I32" s="10"/>
      <c r="J32" s="10"/>
      <c r="K32" s="10"/>
      <c r="L32" s="10"/>
      <c r="M32" s="10"/>
      <c r="N32" s="10"/>
      <c r="O32" s="10"/>
      <c r="P32" s="10"/>
      <c r="Q32" s="10"/>
    </row>
    <row r="33" spans="1:17" ht="13.5" outlineLevel="1" x14ac:dyDescent="0.2">
      <c r="A33" s="73"/>
      <c r="B33" s="74"/>
      <c r="C33" s="75"/>
      <c r="D33" s="75"/>
      <c r="E33" s="75"/>
      <c r="F33" s="75"/>
      <c r="G33" s="75"/>
      <c r="H33" s="76"/>
      <c r="I33" s="10"/>
      <c r="J33" s="10"/>
      <c r="K33" s="10"/>
      <c r="L33" s="10"/>
      <c r="M33" s="10"/>
      <c r="N33" s="10"/>
      <c r="O33" s="10"/>
      <c r="P33" s="10"/>
      <c r="Q33" s="10"/>
    </row>
    <row r="34" spans="1:17" ht="25.5" outlineLevel="1" x14ac:dyDescent="0.2">
      <c r="A34" s="66">
        <v>13</v>
      </c>
      <c r="B34" s="67"/>
      <c r="C34" s="68" t="s">
        <v>49</v>
      </c>
      <c r="D34" s="69" t="s">
        <v>37</v>
      </c>
      <c r="E34" s="70">
        <v>1</v>
      </c>
      <c r="F34" s="71"/>
      <c r="G34" s="72">
        <f>ROUND(E34*F34,2)</f>
        <v>0</v>
      </c>
      <c r="H34" s="60" t="s">
        <v>38</v>
      </c>
      <c r="I34" s="10"/>
      <c r="J34" s="10"/>
      <c r="K34" s="10"/>
      <c r="L34" s="10"/>
      <c r="M34" s="10"/>
      <c r="N34" s="10"/>
      <c r="O34" s="10"/>
      <c r="P34" s="10"/>
      <c r="Q34" s="10"/>
    </row>
    <row r="35" spans="1:17" ht="13.5" outlineLevel="1" x14ac:dyDescent="0.2">
      <c r="A35" s="73"/>
      <c r="B35" s="74"/>
      <c r="C35" s="75"/>
      <c r="D35" s="75"/>
      <c r="E35" s="75"/>
      <c r="F35" s="75"/>
      <c r="G35" s="75"/>
      <c r="H35" s="76"/>
      <c r="I35" s="10"/>
      <c r="J35" s="10"/>
      <c r="K35" s="10"/>
      <c r="L35" s="10"/>
      <c r="M35" s="10"/>
      <c r="N35" s="10"/>
      <c r="O35" s="10"/>
      <c r="P35" s="10"/>
      <c r="Q35" s="10"/>
    </row>
    <row r="36" spans="1:17" ht="13.5" outlineLevel="1" x14ac:dyDescent="0.2">
      <c r="A36" s="66">
        <v>14</v>
      </c>
      <c r="B36" s="67"/>
      <c r="C36" s="97" t="s">
        <v>256</v>
      </c>
      <c r="D36" s="69" t="s">
        <v>37</v>
      </c>
      <c r="E36" s="70">
        <v>1</v>
      </c>
      <c r="F36" s="71"/>
      <c r="G36" s="72">
        <f>ROUND(E36*F36,2)</f>
        <v>0</v>
      </c>
      <c r="H36" s="60" t="s">
        <v>38</v>
      </c>
      <c r="I36" s="10"/>
      <c r="J36" s="10"/>
      <c r="K36" s="10"/>
      <c r="L36" s="10"/>
      <c r="M36" s="10"/>
      <c r="N36" s="10"/>
      <c r="O36" s="10"/>
      <c r="P36" s="10"/>
      <c r="Q36" s="10"/>
    </row>
    <row r="37" spans="1:17" ht="13.5" outlineLevel="1" x14ac:dyDescent="0.2">
      <c r="A37" s="73"/>
      <c r="B37" s="74"/>
      <c r="C37" s="75"/>
      <c r="D37" s="75"/>
      <c r="E37" s="75"/>
      <c r="F37" s="75"/>
      <c r="G37" s="75"/>
      <c r="H37" s="76"/>
      <c r="I37" s="10"/>
      <c r="J37" s="10"/>
      <c r="K37" s="10"/>
      <c r="L37" s="10"/>
      <c r="M37" s="10"/>
      <c r="N37" s="10"/>
      <c r="O37" s="10"/>
      <c r="P37" s="10"/>
      <c r="Q37" s="10"/>
    </row>
    <row r="38" spans="1:17" ht="13.5" x14ac:dyDescent="0.2">
      <c r="A38" s="61" t="s">
        <v>35</v>
      </c>
      <c r="B38" s="62" t="s">
        <v>10</v>
      </c>
      <c r="C38" s="62" t="s">
        <v>11</v>
      </c>
      <c r="D38" s="62"/>
      <c r="E38" s="63"/>
      <c r="F38" s="62"/>
      <c r="G38" s="98">
        <f>SUM(G39:G60)</f>
        <v>0</v>
      </c>
      <c r="H38" s="58"/>
    </row>
    <row r="39" spans="1:17" ht="25.5" outlineLevel="1" x14ac:dyDescent="0.2">
      <c r="A39" s="66">
        <v>15</v>
      </c>
      <c r="B39" s="67"/>
      <c r="C39" s="68" t="s">
        <v>50</v>
      </c>
      <c r="D39" s="69" t="s">
        <v>37</v>
      </c>
      <c r="E39" s="70">
        <v>3</v>
      </c>
      <c r="F39" s="71"/>
      <c r="G39" s="72">
        <f>ROUND(E39*F39,2)</f>
        <v>0</v>
      </c>
      <c r="H39" s="60" t="s">
        <v>38</v>
      </c>
      <c r="I39" s="10"/>
      <c r="J39" s="10"/>
      <c r="K39" s="10"/>
      <c r="L39" s="10"/>
      <c r="M39" s="10"/>
      <c r="N39" s="10"/>
      <c r="O39" s="10"/>
      <c r="P39" s="10"/>
      <c r="Q39" s="10"/>
    </row>
    <row r="40" spans="1:17" ht="13.5" outlineLevel="1" x14ac:dyDescent="0.2">
      <c r="A40" s="73"/>
      <c r="B40" s="74"/>
      <c r="C40" s="75"/>
      <c r="D40" s="75"/>
      <c r="E40" s="75"/>
      <c r="F40" s="75"/>
      <c r="G40" s="75"/>
      <c r="H40" s="76"/>
      <c r="I40" s="10"/>
      <c r="J40" s="10"/>
      <c r="K40" s="10"/>
      <c r="L40" s="10"/>
      <c r="M40" s="10"/>
      <c r="N40" s="10"/>
      <c r="O40" s="10"/>
      <c r="P40" s="10"/>
      <c r="Q40" s="10"/>
    </row>
    <row r="41" spans="1:17" ht="25.5" outlineLevel="1" x14ac:dyDescent="0.2">
      <c r="A41" s="66">
        <v>16</v>
      </c>
      <c r="B41" s="67"/>
      <c r="C41" s="68" t="s">
        <v>51</v>
      </c>
      <c r="D41" s="69" t="s">
        <v>37</v>
      </c>
      <c r="E41" s="70">
        <v>13</v>
      </c>
      <c r="F41" s="71"/>
      <c r="G41" s="72">
        <f>ROUND(E41*F41,2)</f>
        <v>0</v>
      </c>
      <c r="H41" s="60" t="s">
        <v>38</v>
      </c>
      <c r="I41" s="10"/>
      <c r="J41" s="10"/>
      <c r="K41" s="10"/>
      <c r="L41" s="10"/>
      <c r="M41" s="10"/>
      <c r="N41" s="10"/>
      <c r="O41" s="10"/>
      <c r="P41" s="10"/>
      <c r="Q41" s="10"/>
    </row>
    <row r="42" spans="1:17" ht="13.5" outlineLevel="1" x14ac:dyDescent="0.2">
      <c r="A42" s="73"/>
      <c r="B42" s="74"/>
      <c r="C42" s="75"/>
      <c r="D42" s="75"/>
      <c r="E42" s="75"/>
      <c r="F42" s="75"/>
      <c r="G42" s="75"/>
      <c r="H42" s="76"/>
      <c r="I42" s="10"/>
      <c r="J42" s="10"/>
      <c r="K42" s="10"/>
      <c r="L42" s="10"/>
      <c r="M42" s="10"/>
      <c r="N42" s="10"/>
      <c r="O42" s="10"/>
      <c r="P42" s="10"/>
      <c r="Q42" s="10"/>
    </row>
    <row r="43" spans="1:17" ht="25.5" outlineLevel="1" x14ac:dyDescent="0.2">
      <c r="A43" s="66">
        <v>17</v>
      </c>
      <c r="B43" s="67"/>
      <c r="C43" s="68" t="s">
        <v>254</v>
      </c>
      <c r="D43" s="69" t="s">
        <v>37</v>
      </c>
      <c r="E43" s="70">
        <v>2</v>
      </c>
      <c r="F43" s="71"/>
      <c r="G43" s="72">
        <f>ROUND(E43*F43,2)</f>
        <v>0</v>
      </c>
      <c r="H43" s="60" t="s">
        <v>38</v>
      </c>
      <c r="I43" s="10"/>
      <c r="J43" s="10"/>
      <c r="K43" s="10"/>
      <c r="L43" s="10"/>
      <c r="M43" s="10"/>
      <c r="N43" s="10"/>
      <c r="O43" s="10"/>
      <c r="P43" s="10"/>
      <c r="Q43" s="10"/>
    </row>
    <row r="44" spans="1:17" ht="13.5" outlineLevel="1" x14ac:dyDescent="0.2">
      <c r="A44" s="73"/>
      <c r="B44" s="74"/>
      <c r="C44" s="75"/>
      <c r="D44" s="75"/>
      <c r="E44" s="75"/>
      <c r="F44" s="75"/>
      <c r="G44" s="75"/>
      <c r="H44" s="76"/>
      <c r="I44" s="10"/>
      <c r="J44" s="10"/>
      <c r="K44" s="10"/>
      <c r="L44" s="10"/>
      <c r="M44" s="10"/>
      <c r="N44" s="10"/>
      <c r="O44" s="10"/>
      <c r="P44" s="10"/>
      <c r="Q44" s="10"/>
    </row>
    <row r="45" spans="1:17" ht="13.5" outlineLevel="1" x14ac:dyDescent="0.2">
      <c r="A45" s="66">
        <v>18</v>
      </c>
      <c r="B45" s="67"/>
      <c r="C45" s="68" t="s">
        <v>52</v>
      </c>
      <c r="D45" s="69" t="s">
        <v>37</v>
      </c>
      <c r="E45" s="70">
        <v>4</v>
      </c>
      <c r="F45" s="71"/>
      <c r="G45" s="72">
        <f>ROUND(E45*F45,2)</f>
        <v>0</v>
      </c>
      <c r="H45" s="60" t="s">
        <v>38</v>
      </c>
      <c r="I45" s="10"/>
      <c r="J45" s="10"/>
      <c r="K45" s="10"/>
      <c r="L45" s="10"/>
      <c r="M45" s="10"/>
      <c r="N45" s="10"/>
      <c r="O45" s="10"/>
      <c r="P45" s="10"/>
      <c r="Q45" s="10"/>
    </row>
    <row r="46" spans="1:17" ht="13.5" outlineLevel="1" x14ac:dyDescent="0.2">
      <c r="A46" s="73"/>
      <c r="B46" s="74"/>
      <c r="C46" s="75"/>
      <c r="D46" s="75"/>
      <c r="E46" s="75"/>
      <c r="F46" s="75"/>
      <c r="G46" s="75"/>
      <c r="H46" s="76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3.5" outlineLevel="1" x14ac:dyDescent="0.2">
      <c r="A47" s="66">
        <v>19</v>
      </c>
      <c r="B47" s="67"/>
      <c r="C47" s="68" t="s">
        <v>53</v>
      </c>
      <c r="D47" s="69" t="s">
        <v>37</v>
      </c>
      <c r="E47" s="70">
        <v>13</v>
      </c>
      <c r="F47" s="71"/>
      <c r="G47" s="72">
        <f>ROUND(E47*F47,2)</f>
        <v>0</v>
      </c>
      <c r="H47" s="60" t="s">
        <v>38</v>
      </c>
      <c r="I47" s="10"/>
      <c r="J47" s="10"/>
      <c r="K47" s="10"/>
      <c r="L47" s="10"/>
      <c r="M47" s="10"/>
      <c r="N47" s="10"/>
      <c r="O47" s="10"/>
      <c r="P47" s="10"/>
      <c r="Q47" s="10"/>
    </row>
    <row r="48" spans="1:17" ht="13.5" outlineLevel="1" x14ac:dyDescent="0.2">
      <c r="A48" s="73"/>
      <c r="B48" s="74"/>
      <c r="C48" s="75"/>
      <c r="D48" s="75"/>
      <c r="E48" s="75"/>
      <c r="F48" s="75"/>
      <c r="G48" s="75"/>
      <c r="H48" s="76"/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25.5" outlineLevel="1" x14ac:dyDescent="0.2">
      <c r="A49" s="66">
        <v>20</v>
      </c>
      <c r="B49" s="67"/>
      <c r="C49" s="68" t="s">
        <v>257</v>
      </c>
      <c r="D49" s="69" t="s">
        <v>37</v>
      </c>
      <c r="E49" s="70">
        <v>2</v>
      </c>
      <c r="F49" s="71"/>
      <c r="G49" s="72">
        <f>ROUND(E49*F49,2)</f>
        <v>0</v>
      </c>
      <c r="H49" s="60" t="s">
        <v>38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3.5" outlineLevel="1" x14ac:dyDescent="0.2">
      <c r="A50" s="73"/>
      <c r="B50" s="74"/>
      <c r="C50" s="75"/>
      <c r="D50" s="75"/>
      <c r="E50" s="75"/>
      <c r="F50" s="75"/>
      <c r="G50" s="75"/>
      <c r="H50" s="76"/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3.5" outlineLevel="1" x14ac:dyDescent="0.2">
      <c r="A51" s="66">
        <v>21</v>
      </c>
      <c r="B51" s="67"/>
      <c r="C51" s="68" t="s">
        <v>213</v>
      </c>
      <c r="D51" s="69" t="s">
        <v>37</v>
      </c>
      <c r="E51" s="70">
        <v>2</v>
      </c>
      <c r="F51" s="71"/>
      <c r="G51" s="72">
        <f>ROUND(E51*F51,2)</f>
        <v>0</v>
      </c>
      <c r="H51" s="60" t="s">
        <v>38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ht="13.5" outlineLevel="1" x14ac:dyDescent="0.2">
      <c r="A52" s="73"/>
      <c r="B52" s="74"/>
      <c r="C52" s="75"/>
      <c r="D52" s="75"/>
      <c r="E52" s="75"/>
      <c r="F52" s="75"/>
      <c r="G52" s="75"/>
      <c r="H52" s="76"/>
      <c r="I52" s="10"/>
      <c r="J52" s="10"/>
      <c r="K52" s="10"/>
      <c r="L52" s="10"/>
      <c r="M52" s="10"/>
      <c r="N52" s="10"/>
      <c r="O52" s="10"/>
      <c r="P52" s="10"/>
      <c r="Q52" s="10"/>
    </row>
    <row r="53" spans="1:17" ht="13.5" outlineLevel="1" x14ac:dyDescent="0.2">
      <c r="A53" s="66">
        <v>22</v>
      </c>
      <c r="B53" s="67"/>
      <c r="C53" s="68" t="s">
        <v>258</v>
      </c>
      <c r="D53" s="69" t="s">
        <v>37</v>
      </c>
      <c r="E53" s="70">
        <v>2</v>
      </c>
      <c r="F53" s="71"/>
      <c r="G53" s="72">
        <f>ROUND(E53*F53,2)</f>
        <v>0</v>
      </c>
      <c r="H53" s="60" t="s">
        <v>38</v>
      </c>
      <c r="I53" s="10"/>
      <c r="J53" s="10"/>
      <c r="K53" s="10"/>
      <c r="L53" s="10"/>
      <c r="M53" s="10"/>
      <c r="N53" s="10"/>
      <c r="O53" s="10"/>
      <c r="P53" s="10"/>
      <c r="Q53" s="10"/>
    </row>
    <row r="54" spans="1:17" ht="13.5" outlineLevel="1" x14ac:dyDescent="0.2">
      <c r="A54" s="73"/>
      <c r="B54" s="74"/>
      <c r="C54" s="75"/>
      <c r="D54" s="75"/>
      <c r="E54" s="75"/>
      <c r="F54" s="75"/>
      <c r="G54" s="75"/>
      <c r="H54" s="76"/>
      <c r="I54" s="10"/>
      <c r="J54" s="10"/>
      <c r="K54" s="10"/>
      <c r="L54" s="10"/>
      <c r="M54" s="10"/>
      <c r="N54" s="10"/>
      <c r="O54" s="10"/>
      <c r="P54" s="10"/>
      <c r="Q54" s="10"/>
    </row>
    <row r="55" spans="1:17" ht="25.5" outlineLevel="1" x14ac:dyDescent="0.2">
      <c r="A55" s="66">
        <v>23</v>
      </c>
      <c r="B55" s="67"/>
      <c r="C55" s="68" t="s">
        <v>214</v>
      </c>
      <c r="D55" s="69" t="s">
        <v>37</v>
      </c>
      <c r="E55" s="70">
        <v>1</v>
      </c>
      <c r="F55" s="71"/>
      <c r="G55" s="72">
        <f>ROUND(E55*F55,2)</f>
        <v>0</v>
      </c>
      <c r="H55" s="60" t="s">
        <v>38</v>
      </c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13.5" outlineLevel="1" x14ac:dyDescent="0.2">
      <c r="A56" s="73"/>
      <c r="B56" s="74"/>
      <c r="C56" s="75"/>
      <c r="D56" s="75"/>
      <c r="E56" s="75"/>
      <c r="F56" s="75"/>
      <c r="G56" s="75"/>
      <c r="H56" s="76"/>
      <c r="I56" s="10"/>
      <c r="J56" s="10"/>
      <c r="K56" s="10"/>
      <c r="L56" s="10"/>
      <c r="M56" s="10"/>
      <c r="N56" s="10"/>
      <c r="O56" s="10"/>
      <c r="P56" s="10"/>
      <c r="Q56" s="10"/>
    </row>
    <row r="57" spans="1:17" ht="25.5" outlineLevel="1" x14ac:dyDescent="0.2">
      <c r="A57" s="66">
        <v>24</v>
      </c>
      <c r="B57" s="67"/>
      <c r="C57" s="68" t="s">
        <v>215</v>
      </c>
      <c r="D57" s="69" t="s">
        <v>37</v>
      </c>
      <c r="E57" s="70">
        <v>3</v>
      </c>
      <c r="F57" s="71"/>
      <c r="G57" s="72">
        <f>ROUND(E57*F57,2)</f>
        <v>0</v>
      </c>
      <c r="H57" s="60" t="s">
        <v>38</v>
      </c>
      <c r="I57" s="10"/>
      <c r="J57" s="10"/>
      <c r="K57" s="10"/>
      <c r="L57" s="10"/>
      <c r="M57" s="10"/>
      <c r="N57" s="10"/>
      <c r="O57" s="10"/>
      <c r="P57" s="10"/>
      <c r="Q57" s="10"/>
    </row>
    <row r="58" spans="1:17" ht="13.5" outlineLevel="1" x14ac:dyDescent="0.2">
      <c r="A58" s="73"/>
      <c r="B58" s="74"/>
      <c r="C58" s="75"/>
      <c r="D58" s="75"/>
      <c r="E58" s="75"/>
      <c r="F58" s="75"/>
      <c r="G58" s="75"/>
      <c r="H58" s="76"/>
      <c r="I58" s="10"/>
      <c r="J58" s="10"/>
      <c r="K58" s="10"/>
      <c r="L58" s="10"/>
      <c r="M58" s="10"/>
      <c r="N58" s="10"/>
      <c r="O58" s="10"/>
      <c r="P58" s="10"/>
      <c r="Q58" s="10"/>
    </row>
    <row r="59" spans="1:17" ht="13.5" outlineLevel="1" x14ac:dyDescent="0.2">
      <c r="A59" s="66">
        <v>25</v>
      </c>
      <c r="B59" s="67"/>
      <c r="C59" s="68" t="s">
        <v>54</v>
      </c>
      <c r="D59" s="69" t="s">
        <v>48</v>
      </c>
      <c r="E59" s="70">
        <v>2</v>
      </c>
      <c r="F59" s="71"/>
      <c r="G59" s="72">
        <f>ROUND(E59*F59,2)</f>
        <v>0</v>
      </c>
      <c r="H59" s="60" t="s">
        <v>38</v>
      </c>
      <c r="I59" s="10"/>
      <c r="J59" s="10"/>
      <c r="K59" s="10"/>
      <c r="L59" s="10"/>
      <c r="M59" s="10"/>
      <c r="N59" s="10"/>
      <c r="O59" s="10"/>
      <c r="P59" s="10"/>
      <c r="Q59" s="10"/>
    </row>
    <row r="60" spans="1:17" ht="13.5" outlineLevel="1" x14ac:dyDescent="0.2">
      <c r="A60" s="73"/>
      <c r="B60" s="74"/>
      <c r="C60" s="75"/>
      <c r="D60" s="75"/>
      <c r="E60" s="75"/>
      <c r="F60" s="75"/>
      <c r="G60" s="75"/>
      <c r="H60" s="76"/>
      <c r="I60" s="10"/>
      <c r="J60" s="10"/>
      <c r="K60" s="10"/>
      <c r="L60" s="10"/>
      <c r="M60" s="10"/>
      <c r="N60" s="10"/>
      <c r="O60" s="10"/>
      <c r="P60" s="10"/>
      <c r="Q60" s="10"/>
    </row>
    <row r="61" spans="1:17" ht="13.5" x14ac:dyDescent="0.2">
      <c r="A61" s="61" t="s">
        <v>35</v>
      </c>
      <c r="B61" s="62" t="s">
        <v>12</v>
      </c>
      <c r="C61" s="62" t="s">
        <v>13</v>
      </c>
      <c r="D61" s="62"/>
      <c r="E61" s="63"/>
      <c r="F61" s="62"/>
      <c r="G61" s="98">
        <f>SUM(G62:G64)</f>
        <v>0</v>
      </c>
      <c r="H61" s="58"/>
    </row>
    <row r="62" spans="1:17" ht="13.5" outlineLevel="1" x14ac:dyDescent="0.2">
      <c r="A62" s="66">
        <v>26</v>
      </c>
      <c r="B62" s="67"/>
      <c r="C62" s="68" t="s">
        <v>216</v>
      </c>
      <c r="D62" s="69" t="s">
        <v>37</v>
      </c>
      <c r="E62" s="70">
        <v>1</v>
      </c>
      <c r="F62" s="71"/>
      <c r="G62" s="72">
        <f>ROUND(E62*F62,2)</f>
        <v>0</v>
      </c>
      <c r="H62" s="60" t="s">
        <v>38</v>
      </c>
      <c r="I62" s="10"/>
      <c r="J62" s="10"/>
      <c r="K62" s="10"/>
      <c r="L62" s="10"/>
      <c r="M62" s="10"/>
      <c r="N62" s="10"/>
      <c r="O62" s="10"/>
      <c r="P62" s="10"/>
      <c r="Q62" s="10"/>
    </row>
    <row r="63" spans="1:17" ht="13.5" outlineLevel="1" x14ac:dyDescent="0.2">
      <c r="A63" s="73"/>
      <c r="B63" s="74"/>
      <c r="C63" s="75"/>
      <c r="D63" s="75"/>
      <c r="E63" s="75"/>
      <c r="F63" s="75"/>
      <c r="G63" s="75"/>
      <c r="H63" s="76"/>
      <c r="I63" s="10"/>
      <c r="J63" s="10"/>
      <c r="K63" s="10"/>
      <c r="L63" s="10"/>
      <c r="M63" s="10"/>
      <c r="N63" s="10"/>
      <c r="O63" s="10"/>
      <c r="P63" s="10"/>
      <c r="Q63" s="10"/>
    </row>
    <row r="64" spans="1:17" ht="13.5" outlineLevel="1" x14ac:dyDescent="0.2">
      <c r="A64" s="66"/>
      <c r="B64" s="67"/>
      <c r="C64" s="68"/>
      <c r="D64" s="69"/>
      <c r="E64" s="70"/>
      <c r="F64" s="71"/>
      <c r="G64" s="72"/>
      <c r="H64" s="60"/>
      <c r="I64" s="10"/>
      <c r="J64" s="10"/>
      <c r="K64" s="10"/>
      <c r="L64" s="10"/>
      <c r="M64" s="10"/>
      <c r="N64" s="10"/>
      <c r="O64" s="10"/>
      <c r="P64" s="10"/>
      <c r="Q64" s="10"/>
    </row>
    <row r="65" spans="1:17" ht="13.5" x14ac:dyDescent="0.2">
      <c r="A65" s="61" t="s">
        <v>35</v>
      </c>
      <c r="B65" s="62" t="s">
        <v>14</v>
      </c>
      <c r="C65" s="62" t="s">
        <v>15</v>
      </c>
      <c r="D65" s="62"/>
      <c r="E65" s="63"/>
      <c r="F65" s="62"/>
      <c r="G65" s="98">
        <f>SUM(G66:G71)</f>
        <v>0</v>
      </c>
      <c r="H65" s="58"/>
    </row>
    <row r="66" spans="1:17" ht="25.5" outlineLevel="1" x14ac:dyDescent="0.2">
      <c r="A66" s="66">
        <v>27</v>
      </c>
      <c r="B66" s="67" t="s">
        <v>217</v>
      </c>
      <c r="C66" s="68" t="s">
        <v>232</v>
      </c>
      <c r="D66" s="69" t="s">
        <v>48</v>
      </c>
      <c r="E66" s="70">
        <v>1</v>
      </c>
      <c r="F66" s="71"/>
      <c r="G66" s="72">
        <f>ROUND(E66*F66,2)</f>
        <v>0</v>
      </c>
      <c r="H66" s="60" t="s">
        <v>38</v>
      </c>
      <c r="I66" s="10"/>
      <c r="J66" s="10"/>
      <c r="K66" s="10"/>
      <c r="L66" s="10"/>
      <c r="M66" s="10"/>
      <c r="N66" s="10"/>
      <c r="O66" s="10"/>
      <c r="P66" s="10"/>
      <c r="Q66" s="10"/>
    </row>
    <row r="67" spans="1:17" ht="13.5" outlineLevel="1" x14ac:dyDescent="0.2">
      <c r="A67" s="73"/>
      <c r="B67" s="74"/>
      <c r="C67" s="75"/>
      <c r="D67" s="75"/>
      <c r="E67" s="75"/>
      <c r="F67" s="75"/>
      <c r="G67" s="75"/>
      <c r="H67" s="76"/>
      <c r="I67" s="10"/>
      <c r="J67" s="10"/>
      <c r="K67" s="10"/>
      <c r="L67" s="10"/>
      <c r="M67" s="10"/>
      <c r="N67" s="10"/>
      <c r="O67" s="10"/>
      <c r="P67" s="10"/>
      <c r="Q67" s="10"/>
    </row>
    <row r="68" spans="1:17" ht="25.5" outlineLevel="1" x14ac:dyDescent="0.2">
      <c r="A68" s="66">
        <v>28</v>
      </c>
      <c r="B68" s="67" t="s">
        <v>218</v>
      </c>
      <c r="C68" s="68" t="s">
        <v>233</v>
      </c>
      <c r="D68" s="69" t="s">
        <v>48</v>
      </c>
      <c r="E68" s="70">
        <v>1</v>
      </c>
      <c r="F68" s="71"/>
      <c r="G68" s="72">
        <f>ROUND(E68*F68,2)</f>
        <v>0</v>
      </c>
      <c r="H68" s="60" t="s">
        <v>38</v>
      </c>
      <c r="I68" s="10"/>
      <c r="J68" s="10"/>
      <c r="K68" s="10"/>
      <c r="L68" s="10"/>
      <c r="M68" s="10"/>
      <c r="N68" s="10"/>
      <c r="O68" s="10"/>
      <c r="P68" s="10"/>
      <c r="Q68" s="10"/>
    </row>
    <row r="69" spans="1:17" ht="13.5" outlineLevel="1" x14ac:dyDescent="0.2">
      <c r="A69" s="73"/>
      <c r="B69" s="74"/>
      <c r="C69" s="75"/>
      <c r="D69" s="75"/>
      <c r="E69" s="75"/>
      <c r="F69" s="75"/>
      <c r="G69" s="75"/>
      <c r="H69" s="76"/>
      <c r="I69" s="10"/>
      <c r="J69" s="10"/>
      <c r="K69" s="10"/>
      <c r="L69" s="10"/>
      <c r="M69" s="10"/>
      <c r="N69" s="10"/>
      <c r="O69" s="10"/>
      <c r="P69" s="10"/>
      <c r="Q69" s="10"/>
    </row>
    <row r="70" spans="1:17" ht="13.5" x14ac:dyDescent="0.2">
      <c r="A70" s="66">
        <v>29</v>
      </c>
      <c r="B70" s="67" t="s">
        <v>200</v>
      </c>
      <c r="C70" s="68" t="s">
        <v>199</v>
      </c>
      <c r="D70" s="69" t="s">
        <v>37</v>
      </c>
      <c r="E70" s="70">
        <v>1</v>
      </c>
      <c r="F70" s="71"/>
      <c r="G70" s="72">
        <f>ROUND(E70*F70,2)</f>
        <v>0</v>
      </c>
      <c r="H70" s="60" t="s">
        <v>38</v>
      </c>
    </row>
    <row r="71" spans="1:17" ht="13.5" outlineLevel="1" x14ac:dyDescent="0.2">
      <c r="A71" s="73"/>
      <c r="B71" s="74"/>
      <c r="C71" s="75"/>
      <c r="D71" s="75"/>
      <c r="E71" s="75"/>
      <c r="F71" s="75"/>
      <c r="G71" s="75"/>
      <c r="H71" s="76"/>
      <c r="I71" s="10"/>
      <c r="J71" s="10"/>
      <c r="K71" s="10"/>
      <c r="L71" s="10"/>
      <c r="M71" s="10"/>
      <c r="N71" s="10"/>
      <c r="O71" s="10"/>
      <c r="P71" s="10"/>
      <c r="Q71" s="10"/>
    </row>
    <row r="72" spans="1:17" ht="13.5" outlineLevel="1" x14ac:dyDescent="0.2">
      <c r="A72" s="61" t="s">
        <v>35</v>
      </c>
      <c r="B72" s="62" t="s">
        <v>16</v>
      </c>
      <c r="C72" s="62" t="s">
        <v>17</v>
      </c>
      <c r="D72" s="62"/>
      <c r="E72" s="63"/>
      <c r="F72" s="62"/>
      <c r="G72" s="98">
        <f>SUM(G73:G122)</f>
        <v>0</v>
      </c>
      <c r="H72" s="58"/>
      <c r="I72" s="10"/>
      <c r="J72" s="10"/>
      <c r="K72" s="10"/>
      <c r="L72" s="10"/>
      <c r="M72" s="10"/>
      <c r="N72" s="10"/>
      <c r="O72" s="10"/>
      <c r="P72" s="10"/>
      <c r="Q72" s="10"/>
    </row>
    <row r="73" spans="1:17" ht="13.5" outlineLevel="1" x14ac:dyDescent="0.2">
      <c r="A73" s="66">
        <v>30</v>
      </c>
      <c r="B73" s="67" t="s">
        <v>55</v>
      </c>
      <c r="C73" s="68" t="s">
        <v>56</v>
      </c>
      <c r="D73" s="69" t="s">
        <v>37</v>
      </c>
      <c r="E73" s="70">
        <v>1</v>
      </c>
      <c r="F73" s="71"/>
      <c r="G73" s="72">
        <f>ROUND(E73*F73,2)</f>
        <v>0</v>
      </c>
      <c r="H73" s="60" t="s">
        <v>38</v>
      </c>
      <c r="I73" s="10"/>
      <c r="J73" s="10"/>
      <c r="K73" s="10"/>
      <c r="L73" s="10"/>
      <c r="M73" s="10"/>
      <c r="N73" s="10"/>
      <c r="O73" s="10"/>
      <c r="P73" s="10"/>
      <c r="Q73" s="10"/>
    </row>
    <row r="74" spans="1:17" ht="13.5" outlineLevel="1" x14ac:dyDescent="0.2">
      <c r="A74" s="73"/>
      <c r="B74" s="74"/>
      <c r="C74" s="75"/>
      <c r="D74" s="75"/>
      <c r="E74" s="75"/>
      <c r="F74" s="75"/>
      <c r="G74" s="75"/>
      <c r="H74" s="76"/>
      <c r="I74" s="10"/>
      <c r="J74" s="10"/>
      <c r="K74" s="10"/>
      <c r="L74" s="10"/>
      <c r="M74" s="10"/>
      <c r="N74" s="10"/>
      <c r="O74" s="10"/>
      <c r="P74" s="10"/>
      <c r="Q74" s="10"/>
    </row>
    <row r="75" spans="1:17" ht="13.5" outlineLevel="1" x14ac:dyDescent="0.2">
      <c r="A75" s="66">
        <v>31</v>
      </c>
      <c r="B75" s="67" t="s">
        <v>57</v>
      </c>
      <c r="C75" s="68" t="s">
        <v>58</v>
      </c>
      <c r="D75" s="69" t="s">
        <v>59</v>
      </c>
      <c r="E75" s="70">
        <v>1350</v>
      </c>
      <c r="F75" s="71"/>
      <c r="G75" s="72">
        <f>ROUND(E75*F75,2)</f>
        <v>0</v>
      </c>
      <c r="H75" s="60" t="s">
        <v>38</v>
      </c>
      <c r="I75" s="10"/>
      <c r="J75" s="10"/>
      <c r="K75" s="10"/>
      <c r="L75" s="10"/>
      <c r="M75" s="10"/>
      <c r="N75" s="10"/>
      <c r="O75" s="10"/>
      <c r="P75" s="10"/>
      <c r="Q75" s="10"/>
    </row>
    <row r="76" spans="1:17" ht="13.5" outlineLevel="1" x14ac:dyDescent="0.2">
      <c r="A76" s="73"/>
      <c r="B76" s="74"/>
      <c r="C76" s="75"/>
      <c r="D76" s="75"/>
      <c r="E76" s="75"/>
      <c r="F76" s="75"/>
      <c r="G76" s="75"/>
      <c r="H76" s="76"/>
      <c r="I76" s="10"/>
      <c r="J76" s="10"/>
      <c r="K76" s="10"/>
      <c r="L76" s="10"/>
      <c r="M76" s="10"/>
      <c r="N76" s="10"/>
      <c r="O76" s="10"/>
      <c r="P76" s="10"/>
      <c r="Q76" s="10"/>
    </row>
    <row r="77" spans="1:17" ht="13.5" outlineLevel="1" x14ac:dyDescent="0.2">
      <c r="A77" s="66">
        <v>32</v>
      </c>
      <c r="B77" s="67" t="s">
        <v>60</v>
      </c>
      <c r="C77" s="68" t="s">
        <v>61</v>
      </c>
      <c r="D77" s="69" t="s">
        <v>59</v>
      </c>
      <c r="E77" s="70">
        <v>380</v>
      </c>
      <c r="F77" s="71"/>
      <c r="G77" s="72">
        <f>ROUND(E77*F77,2)</f>
        <v>0</v>
      </c>
      <c r="H77" s="60" t="s">
        <v>38</v>
      </c>
      <c r="I77" s="10"/>
      <c r="J77" s="10"/>
      <c r="K77" s="10"/>
      <c r="L77" s="10"/>
      <c r="M77" s="10"/>
      <c r="N77" s="10"/>
      <c r="O77" s="10"/>
      <c r="P77" s="10"/>
      <c r="Q77" s="10"/>
    </row>
    <row r="78" spans="1:17" ht="13.5" outlineLevel="1" x14ac:dyDescent="0.2">
      <c r="A78" s="73"/>
      <c r="B78" s="74"/>
      <c r="C78" s="75"/>
      <c r="D78" s="75"/>
      <c r="E78" s="75"/>
      <c r="F78" s="75"/>
      <c r="G78" s="75"/>
      <c r="H78" s="76"/>
      <c r="I78" s="10"/>
      <c r="J78" s="10"/>
      <c r="K78" s="10"/>
      <c r="L78" s="10"/>
      <c r="M78" s="10"/>
      <c r="N78" s="10"/>
      <c r="O78" s="10"/>
      <c r="P78" s="10"/>
      <c r="Q78" s="10"/>
    </row>
    <row r="79" spans="1:17" ht="13.5" outlineLevel="1" x14ac:dyDescent="0.2">
      <c r="A79" s="66">
        <v>33</v>
      </c>
      <c r="B79" s="67" t="s">
        <v>62</v>
      </c>
      <c r="C79" s="68" t="s">
        <v>219</v>
      </c>
      <c r="D79" s="69" t="s">
        <v>59</v>
      </c>
      <c r="E79" s="70">
        <v>40</v>
      </c>
      <c r="F79" s="71"/>
      <c r="G79" s="72">
        <f>ROUND(E79*F79,2)</f>
        <v>0</v>
      </c>
      <c r="H79" s="60" t="s">
        <v>38</v>
      </c>
      <c r="I79" s="10"/>
      <c r="J79" s="10"/>
      <c r="K79" s="10"/>
      <c r="L79" s="10"/>
      <c r="M79" s="10"/>
      <c r="N79" s="10"/>
      <c r="O79" s="10"/>
      <c r="P79" s="10"/>
      <c r="Q79" s="10"/>
    </row>
    <row r="80" spans="1:17" ht="13.5" outlineLevel="1" x14ac:dyDescent="0.2">
      <c r="A80" s="73"/>
      <c r="B80" s="74"/>
      <c r="C80" s="75"/>
      <c r="D80" s="75"/>
      <c r="E80" s="75"/>
      <c r="F80" s="75"/>
      <c r="G80" s="75"/>
      <c r="H80" s="76"/>
      <c r="I80" s="10"/>
      <c r="J80" s="10"/>
      <c r="K80" s="10"/>
      <c r="L80" s="10"/>
      <c r="M80" s="10"/>
      <c r="N80" s="10"/>
      <c r="O80" s="10"/>
      <c r="P80" s="10"/>
      <c r="Q80" s="10"/>
    </row>
    <row r="81" spans="1:17" ht="13.5" outlineLevel="1" x14ac:dyDescent="0.2">
      <c r="A81" s="66">
        <v>34</v>
      </c>
      <c r="B81" s="67" t="s">
        <v>62</v>
      </c>
      <c r="C81" s="68" t="s">
        <v>63</v>
      </c>
      <c r="D81" s="69" t="s">
        <v>59</v>
      </c>
      <c r="E81" s="70">
        <v>60</v>
      </c>
      <c r="F81" s="71"/>
      <c r="G81" s="72">
        <f>ROUND(E81*F81,2)</f>
        <v>0</v>
      </c>
      <c r="H81" s="60" t="s">
        <v>38</v>
      </c>
      <c r="I81" s="10"/>
      <c r="J81" s="10"/>
      <c r="K81" s="10"/>
      <c r="L81" s="10"/>
      <c r="M81" s="10"/>
      <c r="N81" s="10"/>
      <c r="O81" s="10"/>
      <c r="P81" s="10"/>
      <c r="Q81" s="10"/>
    </row>
    <row r="82" spans="1:17" ht="13.5" outlineLevel="1" x14ac:dyDescent="0.2">
      <c r="A82" s="73"/>
      <c r="B82" s="74"/>
      <c r="C82" s="75"/>
      <c r="D82" s="75"/>
      <c r="E82" s="75"/>
      <c r="F82" s="75"/>
      <c r="G82" s="75"/>
      <c r="H82" s="76"/>
      <c r="I82" s="10"/>
      <c r="J82" s="10"/>
      <c r="K82" s="10"/>
      <c r="L82" s="10"/>
      <c r="M82" s="10"/>
      <c r="N82" s="10"/>
      <c r="O82" s="10"/>
      <c r="P82" s="10"/>
      <c r="Q82" s="10"/>
    </row>
    <row r="83" spans="1:17" ht="13.5" outlineLevel="1" x14ac:dyDescent="0.2">
      <c r="A83" s="66">
        <v>35</v>
      </c>
      <c r="B83" s="67" t="s">
        <v>65</v>
      </c>
      <c r="C83" s="68" t="s">
        <v>66</v>
      </c>
      <c r="D83" s="69" t="s">
        <v>59</v>
      </c>
      <c r="E83" s="70">
        <v>580</v>
      </c>
      <c r="F83" s="71"/>
      <c r="G83" s="72">
        <f>ROUND(E83*F83,2)</f>
        <v>0</v>
      </c>
      <c r="H83" s="60" t="s">
        <v>38</v>
      </c>
      <c r="I83" s="10"/>
      <c r="J83" s="10"/>
      <c r="K83" s="10"/>
      <c r="L83" s="10"/>
      <c r="M83" s="10"/>
      <c r="N83" s="10"/>
      <c r="O83" s="10"/>
      <c r="P83" s="10"/>
      <c r="Q83" s="10"/>
    </row>
    <row r="84" spans="1:17" ht="13.5" outlineLevel="1" x14ac:dyDescent="0.2">
      <c r="A84" s="73"/>
      <c r="B84" s="74"/>
      <c r="C84" s="75"/>
      <c r="D84" s="75"/>
      <c r="E84" s="75"/>
      <c r="F84" s="75"/>
      <c r="G84" s="75"/>
      <c r="H84" s="76"/>
      <c r="I84" s="10"/>
      <c r="J84" s="10"/>
      <c r="K84" s="10"/>
      <c r="L84" s="10"/>
      <c r="M84" s="10"/>
      <c r="N84" s="10"/>
      <c r="O84" s="10"/>
      <c r="P84" s="10"/>
      <c r="Q84" s="10"/>
    </row>
    <row r="85" spans="1:17" ht="13.5" outlineLevel="1" x14ac:dyDescent="0.2">
      <c r="A85" s="66">
        <v>36</v>
      </c>
      <c r="B85" s="67">
        <v>34111040</v>
      </c>
      <c r="C85" s="68" t="s">
        <v>223</v>
      </c>
      <c r="D85" s="69" t="s">
        <v>59</v>
      </c>
      <c r="E85" s="70">
        <v>30</v>
      </c>
      <c r="F85" s="71"/>
      <c r="G85" s="72">
        <f>ROUND(E85*F85,2)</f>
        <v>0</v>
      </c>
      <c r="H85" s="60" t="s">
        <v>38</v>
      </c>
      <c r="I85" s="10"/>
      <c r="J85" s="10"/>
      <c r="K85" s="10"/>
      <c r="L85" s="10"/>
      <c r="M85" s="10"/>
      <c r="N85" s="10"/>
      <c r="O85" s="10"/>
      <c r="P85" s="10"/>
      <c r="Q85" s="10"/>
    </row>
    <row r="86" spans="1:17" ht="13.5" outlineLevel="1" x14ac:dyDescent="0.2">
      <c r="A86" s="73"/>
      <c r="B86" s="74"/>
      <c r="C86" s="75"/>
      <c r="D86" s="75"/>
      <c r="E86" s="75"/>
      <c r="F86" s="75"/>
      <c r="G86" s="75"/>
      <c r="H86" s="76"/>
      <c r="I86" s="10"/>
      <c r="J86" s="10"/>
      <c r="K86" s="10"/>
      <c r="L86" s="10"/>
      <c r="M86" s="10"/>
      <c r="N86" s="10"/>
      <c r="O86" s="10"/>
      <c r="P86" s="10"/>
      <c r="Q86" s="10"/>
    </row>
    <row r="87" spans="1:17" ht="13.5" outlineLevel="1" x14ac:dyDescent="0.2">
      <c r="A87" s="66">
        <v>37</v>
      </c>
      <c r="B87" s="67">
        <v>34111060</v>
      </c>
      <c r="C87" s="68" t="s">
        <v>220</v>
      </c>
      <c r="D87" s="69" t="s">
        <v>59</v>
      </c>
      <c r="E87" s="70">
        <v>35</v>
      </c>
      <c r="F87" s="71"/>
      <c r="G87" s="72">
        <f>ROUND(E87*F87,2)</f>
        <v>0</v>
      </c>
      <c r="H87" s="60" t="s">
        <v>38</v>
      </c>
      <c r="I87" s="10"/>
      <c r="J87" s="10"/>
      <c r="K87" s="10"/>
      <c r="L87" s="10"/>
      <c r="M87" s="10"/>
      <c r="N87" s="10"/>
      <c r="O87" s="10"/>
      <c r="P87" s="10"/>
      <c r="Q87" s="10"/>
    </row>
    <row r="88" spans="1:17" ht="13.5" outlineLevel="1" x14ac:dyDescent="0.2">
      <c r="A88" s="73"/>
      <c r="B88" s="74"/>
      <c r="C88" s="75"/>
      <c r="D88" s="75"/>
      <c r="E88" s="75"/>
      <c r="F88" s="75"/>
      <c r="G88" s="75"/>
      <c r="H88" s="76"/>
      <c r="I88" s="10"/>
      <c r="J88" s="10"/>
      <c r="K88" s="10"/>
      <c r="L88" s="10"/>
      <c r="M88" s="10"/>
      <c r="N88" s="10"/>
      <c r="O88" s="10"/>
      <c r="P88" s="10"/>
      <c r="Q88" s="10"/>
    </row>
    <row r="89" spans="1:17" ht="13.5" outlineLevel="1" x14ac:dyDescent="0.2">
      <c r="A89" s="66">
        <v>38</v>
      </c>
      <c r="B89" s="67" t="s">
        <v>249</v>
      </c>
      <c r="C89" s="68" t="s">
        <v>221</v>
      </c>
      <c r="D89" s="69" t="s">
        <v>59</v>
      </c>
      <c r="E89" s="70">
        <v>5</v>
      </c>
      <c r="F89" s="71"/>
      <c r="G89" s="72">
        <f>ROUND(E89*F89,2)</f>
        <v>0</v>
      </c>
      <c r="H89" s="60" t="s">
        <v>38</v>
      </c>
      <c r="I89" s="10"/>
      <c r="J89" s="10"/>
      <c r="K89" s="10"/>
      <c r="L89" s="10"/>
      <c r="M89" s="10"/>
      <c r="N89" s="10"/>
      <c r="O89" s="10"/>
      <c r="P89" s="10"/>
      <c r="Q89" s="10"/>
    </row>
    <row r="90" spans="1:17" ht="13.5" outlineLevel="1" x14ac:dyDescent="0.2">
      <c r="A90" s="73"/>
      <c r="B90" s="74"/>
      <c r="C90" s="75"/>
      <c r="D90" s="75"/>
      <c r="E90" s="75"/>
      <c r="F90" s="75"/>
      <c r="G90" s="75"/>
      <c r="H90" s="76"/>
      <c r="I90" s="10"/>
      <c r="J90" s="10"/>
      <c r="K90" s="10"/>
      <c r="L90" s="10"/>
      <c r="M90" s="10"/>
      <c r="N90" s="10"/>
      <c r="O90" s="10"/>
      <c r="P90" s="10"/>
      <c r="Q90" s="10"/>
    </row>
    <row r="91" spans="1:17" ht="13.5" outlineLevel="1" x14ac:dyDescent="0.2">
      <c r="A91" s="66">
        <v>39</v>
      </c>
      <c r="B91" s="67" t="s">
        <v>67</v>
      </c>
      <c r="C91" s="68" t="s">
        <v>68</v>
      </c>
      <c r="D91" s="69" t="s">
        <v>59</v>
      </c>
      <c r="E91" s="70">
        <v>30</v>
      </c>
      <c r="F91" s="71"/>
      <c r="G91" s="72">
        <f>ROUND(E91*F91,2)</f>
        <v>0</v>
      </c>
      <c r="H91" s="60" t="s">
        <v>38</v>
      </c>
      <c r="I91" s="10"/>
      <c r="J91" s="10"/>
      <c r="K91" s="10"/>
      <c r="L91" s="10"/>
      <c r="M91" s="10"/>
      <c r="N91" s="10"/>
      <c r="O91" s="10"/>
      <c r="P91" s="10"/>
      <c r="Q91" s="10"/>
    </row>
    <row r="92" spans="1:17" ht="13.5" outlineLevel="1" x14ac:dyDescent="0.2">
      <c r="A92" s="73"/>
      <c r="B92" s="74"/>
      <c r="C92" s="75"/>
      <c r="D92" s="75"/>
      <c r="E92" s="75"/>
      <c r="F92" s="75"/>
      <c r="G92" s="75"/>
      <c r="H92" s="76"/>
      <c r="I92" s="10"/>
      <c r="J92" s="10"/>
      <c r="K92" s="10"/>
      <c r="L92" s="10"/>
      <c r="M92" s="10"/>
      <c r="N92" s="10"/>
      <c r="O92" s="10"/>
      <c r="P92" s="10"/>
      <c r="Q92" s="10"/>
    </row>
    <row r="93" spans="1:17" ht="13.5" outlineLevel="1" x14ac:dyDescent="0.2">
      <c r="A93" s="66">
        <v>40</v>
      </c>
      <c r="B93" s="67" t="s">
        <v>69</v>
      </c>
      <c r="C93" s="68" t="s">
        <v>70</v>
      </c>
      <c r="D93" s="69" t="s">
        <v>59</v>
      </c>
      <c r="E93" s="70">
        <v>25</v>
      </c>
      <c r="F93" s="71"/>
      <c r="G93" s="72">
        <f>ROUND(E93*F93,2)</f>
        <v>0</v>
      </c>
      <c r="H93" s="60" t="s">
        <v>38</v>
      </c>
      <c r="I93" s="10"/>
      <c r="J93" s="10"/>
      <c r="K93" s="10"/>
      <c r="L93" s="10"/>
      <c r="M93" s="10"/>
      <c r="N93" s="10"/>
      <c r="O93" s="10"/>
      <c r="P93" s="10"/>
      <c r="Q93" s="10"/>
    </row>
    <row r="94" spans="1:17" ht="13.5" outlineLevel="1" x14ac:dyDescent="0.2">
      <c r="A94" s="73"/>
      <c r="B94" s="74"/>
      <c r="C94" s="75"/>
      <c r="D94" s="75"/>
      <c r="E94" s="75"/>
      <c r="F94" s="75"/>
      <c r="G94" s="75"/>
      <c r="H94" s="76"/>
      <c r="I94" s="10"/>
      <c r="J94" s="10"/>
      <c r="K94" s="10"/>
      <c r="L94" s="10"/>
      <c r="M94" s="10"/>
      <c r="N94" s="10"/>
      <c r="O94" s="10"/>
      <c r="P94" s="10"/>
      <c r="Q94" s="10"/>
    </row>
    <row r="95" spans="1:17" ht="13.5" outlineLevel="1" x14ac:dyDescent="0.2">
      <c r="A95" s="66">
        <v>41</v>
      </c>
      <c r="B95" s="67" t="s">
        <v>71</v>
      </c>
      <c r="C95" s="68" t="s">
        <v>72</v>
      </c>
      <c r="D95" s="69" t="s">
        <v>59</v>
      </c>
      <c r="E95" s="70">
        <v>45</v>
      </c>
      <c r="F95" s="71"/>
      <c r="G95" s="72">
        <f>ROUND(E95*F95,2)</f>
        <v>0</v>
      </c>
      <c r="H95" s="60" t="s">
        <v>38</v>
      </c>
      <c r="I95" s="10"/>
      <c r="J95" s="10"/>
      <c r="K95" s="10"/>
      <c r="L95" s="10"/>
      <c r="M95" s="10"/>
      <c r="N95" s="10"/>
      <c r="O95" s="10"/>
      <c r="P95" s="10"/>
      <c r="Q95" s="10"/>
    </row>
    <row r="96" spans="1:17" ht="13.5" outlineLevel="1" x14ac:dyDescent="0.2">
      <c r="A96" s="73"/>
      <c r="B96" s="74"/>
      <c r="C96" s="75"/>
      <c r="D96" s="75"/>
      <c r="E96" s="75"/>
      <c r="F96" s="75"/>
      <c r="G96" s="75"/>
      <c r="H96" s="76"/>
      <c r="I96" s="10"/>
      <c r="J96" s="10"/>
      <c r="K96" s="10"/>
      <c r="L96" s="10"/>
      <c r="M96" s="10"/>
      <c r="N96" s="10"/>
      <c r="O96" s="10"/>
      <c r="P96" s="10"/>
      <c r="Q96" s="10"/>
    </row>
    <row r="97" spans="1:17" ht="13.5" outlineLevel="1" x14ac:dyDescent="0.2">
      <c r="A97" s="66">
        <v>42</v>
      </c>
      <c r="B97" s="67" t="s">
        <v>73</v>
      </c>
      <c r="C97" s="68" t="s">
        <v>74</v>
      </c>
      <c r="D97" s="69" t="s">
        <v>59</v>
      </c>
      <c r="E97" s="70">
        <v>10</v>
      </c>
      <c r="F97" s="71"/>
      <c r="G97" s="72">
        <f>ROUND(E97*F97,2)</f>
        <v>0</v>
      </c>
      <c r="H97" s="60" t="s">
        <v>38</v>
      </c>
      <c r="I97" s="10"/>
      <c r="J97" s="10"/>
      <c r="K97" s="10"/>
      <c r="L97" s="10"/>
      <c r="M97" s="10"/>
      <c r="N97" s="10"/>
      <c r="O97" s="10"/>
      <c r="P97" s="10"/>
      <c r="Q97" s="10"/>
    </row>
    <row r="98" spans="1:17" ht="13.5" outlineLevel="1" x14ac:dyDescent="0.2">
      <c r="A98" s="73"/>
      <c r="B98" s="74"/>
      <c r="C98" s="75"/>
      <c r="D98" s="75"/>
      <c r="E98" s="75"/>
      <c r="F98" s="75"/>
      <c r="G98" s="75"/>
      <c r="H98" s="76"/>
      <c r="I98" s="10"/>
      <c r="J98" s="10"/>
      <c r="K98" s="10"/>
      <c r="L98" s="10"/>
      <c r="M98" s="10"/>
      <c r="N98" s="10"/>
      <c r="O98" s="10"/>
      <c r="P98" s="10"/>
      <c r="Q98" s="10"/>
    </row>
    <row r="99" spans="1:17" ht="13.5" outlineLevel="1" x14ac:dyDescent="0.2">
      <c r="A99" s="66">
        <v>43</v>
      </c>
      <c r="B99" s="67" t="s">
        <v>75</v>
      </c>
      <c r="C99" s="68" t="s">
        <v>76</v>
      </c>
      <c r="D99" s="69" t="s">
        <v>59</v>
      </c>
      <c r="E99" s="70">
        <v>10</v>
      </c>
      <c r="F99" s="71"/>
      <c r="G99" s="72">
        <f>ROUND(E99*F99,2)</f>
        <v>0</v>
      </c>
      <c r="H99" s="60" t="s">
        <v>38</v>
      </c>
      <c r="I99" s="10"/>
      <c r="J99" s="10"/>
      <c r="K99" s="10"/>
      <c r="L99" s="10"/>
      <c r="M99" s="10"/>
      <c r="N99" s="10"/>
      <c r="O99" s="10"/>
      <c r="P99" s="10"/>
      <c r="Q99" s="10"/>
    </row>
    <row r="100" spans="1:17" ht="13.5" outlineLevel="1" x14ac:dyDescent="0.2">
      <c r="A100" s="73"/>
      <c r="B100" s="74"/>
      <c r="C100" s="75"/>
      <c r="D100" s="75"/>
      <c r="E100" s="75"/>
      <c r="F100" s="75"/>
      <c r="G100" s="75"/>
      <c r="H100" s="76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1:17" ht="13.5" outlineLevel="1" x14ac:dyDescent="0.2">
      <c r="A101" s="66">
        <v>44</v>
      </c>
      <c r="B101" s="67" t="s">
        <v>77</v>
      </c>
      <c r="C101" s="68" t="s">
        <v>78</v>
      </c>
      <c r="D101" s="69" t="s">
        <v>59</v>
      </c>
      <c r="E101" s="70">
        <v>50</v>
      </c>
      <c r="F101" s="71"/>
      <c r="G101" s="72">
        <f>ROUND(E101*F101,2)</f>
        <v>0</v>
      </c>
      <c r="H101" s="60" t="s">
        <v>38</v>
      </c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1:17" ht="13.5" outlineLevel="1" x14ac:dyDescent="0.2">
      <c r="A102" s="73"/>
      <c r="B102" s="74"/>
      <c r="C102" s="75"/>
      <c r="D102" s="75"/>
      <c r="E102" s="75"/>
      <c r="F102" s="75"/>
      <c r="G102" s="75"/>
      <c r="H102" s="76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1:17" ht="13.5" outlineLevel="1" x14ac:dyDescent="0.2">
      <c r="A103" s="66">
        <v>45</v>
      </c>
      <c r="B103" s="67"/>
      <c r="C103" s="68" t="s">
        <v>201</v>
      </c>
      <c r="D103" s="69" t="s">
        <v>59</v>
      </c>
      <c r="E103" s="70">
        <v>25</v>
      </c>
      <c r="F103" s="71"/>
      <c r="G103" s="72">
        <f>ROUND(E103*F103,2)</f>
        <v>0</v>
      </c>
      <c r="H103" s="60" t="s">
        <v>38</v>
      </c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1:17" ht="13.5" outlineLevel="1" x14ac:dyDescent="0.2">
      <c r="A104" s="73"/>
      <c r="B104" s="74"/>
      <c r="C104" s="75"/>
      <c r="D104" s="75"/>
      <c r="E104" s="75"/>
      <c r="F104" s="75"/>
      <c r="G104" s="75"/>
      <c r="H104" s="76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1:17" ht="13.5" outlineLevel="1" x14ac:dyDescent="0.2">
      <c r="A105" s="66">
        <v>46</v>
      </c>
      <c r="B105" s="67"/>
      <c r="C105" s="68" t="s">
        <v>222</v>
      </c>
      <c r="D105" s="69" t="s">
        <v>59</v>
      </c>
      <c r="E105" s="70">
        <v>30</v>
      </c>
      <c r="F105" s="71"/>
      <c r="G105" s="72">
        <f>ROUND(E105*F105,2)</f>
        <v>0</v>
      </c>
      <c r="H105" s="60" t="s">
        <v>38</v>
      </c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1:17" ht="13.5" outlineLevel="1" x14ac:dyDescent="0.2">
      <c r="A106" s="73"/>
      <c r="B106" s="74"/>
      <c r="C106" s="75"/>
      <c r="D106" s="75"/>
      <c r="E106" s="75"/>
      <c r="F106" s="75"/>
      <c r="G106" s="75"/>
      <c r="H106" s="76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1:17" ht="13.5" outlineLevel="1" x14ac:dyDescent="0.2">
      <c r="A107" s="66">
        <v>47</v>
      </c>
      <c r="B107" s="67" t="s">
        <v>79</v>
      </c>
      <c r="C107" s="68" t="s">
        <v>259</v>
      </c>
      <c r="D107" s="69" t="s">
        <v>59</v>
      </c>
      <c r="E107" s="70">
        <v>20</v>
      </c>
      <c r="F107" s="71"/>
      <c r="G107" s="72">
        <f>ROUND(E107*F107,2)</f>
        <v>0</v>
      </c>
      <c r="H107" s="60" t="s">
        <v>38</v>
      </c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1:17" ht="13.5" outlineLevel="1" x14ac:dyDescent="0.2">
      <c r="A108" s="73"/>
      <c r="B108" s="74"/>
      <c r="C108" s="75"/>
      <c r="D108" s="75"/>
      <c r="E108" s="75"/>
      <c r="F108" s="75"/>
      <c r="G108" s="75"/>
      <c r="H108" s="76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1:17" ht="25.5" outlineLevel="1" x14ac:dyDescent="0.2">
      <c r="A109" s="66">
        <v>48</v>
      </c>
      <c r="B109" s="67" t="s">
        <v>80</v>
      </c>
      <c r="C109" s="68" t="s">
        <v>81</v>
      </c>
      <c r="D109" s="69" t="s">
        <v>64</v>
      </c>
      <c r="E109" s="70">
        <v>40</v>
      </c>
      <c r="F109" s="71"/>
      <c r="G109" s="72">
        <f>ROUND(E109*F109,2)</f>
        <v>0</v>
      </c>
      <c r="H109" s="60" t="s">
        <v>38</v>
      </c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1:17" ht="13.5" outlineLevel="1" x14ac:dyDescent="0.2">
      <c r="A110" s="73"/>
      <c r="B110" s="74"/>
      <c r="C110" s="75"/>
      <c r="D110" s="75"/>
      <c r="E110" s="75"/>
      <c r="F110" s="75"/>
      <c r="G110" s="75"/>
      <c r="H110" s="76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1:17" ht="25.5" outlineLevel="1" x14ac:dyDescent="0.2">
      <c r="A111" s="66">
        <v>49</v>
      </c>
      <c r="B111" s="67" t="s">
        <v>82</v>
      </c>
      <c r="C111" s="68" t="s">
        <v>83</v>
      </c>
      <c r="D111" s="69" t="s">
        <v>64</v>
      </c>
      <c r="E111" s="70">
        <v>35</v>
      </c>
      <c r="F111" s="71"/>
      <c r="G111" s="72">
        <f>ROUND(E111*F111,2)</f>
        <v>0</v>
      </c>
      <c r="H111" s="60" t="s">
        <v>38</v>
      </c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1:17" ht="13.5" outlineLevel="1" x14ac:dyDescent="0.2">
      <c r="A112" s="73"/>
      <c r="B112" s="74"/>
      <c r="C112" s="75"/>
      <c r="D112" s="75"/>
      <c r="E112" s="75"/>
      <c r="F112" s="75"/>
      <c r="G112" s="75"/>
      <c r="H112" s="76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1:17" ht="13.5" outlineLevel="1" x14ac:dyDescent="0.2">
      <c r="A113" s="66">
        <v>50</v>
      </c>
      <c r="B113" s="67"/>
      <c r="C113" s="68" t="s">
        <v>84</v>
      </c>
      <c r="D113" s="69" t="s">
        <v>37</v>
      </c>
      <c r="E113" s="70">
        <v>1</v>
      </c>
      <c r="F113" s="71"/>
      <c r="G113" s="72">
        <f>ROUND(E113*F113,2)</f>
        <v>0</v>
      </c>
      <c r="H113" s="60" t="s">
        <v>38</v>
      </c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1:17" ht="13.5" outlineLevel="1" x14ac:dyDescent="0.2">
      <c r="A114" s="73"/>
      <c r="B114" s="74"/>
      <c r="C114" s="75"/>
      <c r="D114" s="75"/>
      <c r="E114" s="75"/>
      <c r="F114" s="75"/>
      <c r="G114" s="75"/>
      <c r="H114" s="76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1:17" ht="25.5" outlineLevel="1" x14ac:dyDescent="0.2">
      <c r="A115" s="66">
        <v>51</v>
      </c>
      <c r="B115" s="67"/>
      <c r="C115" s="68" t="s">
        <v>85</v>
      </c>
      <c r="D115" s="69" t="s">
        <v>37</v>
      </c>
      <c r="E115" s="70">
        <v>25</v>
      </c>
      <c r="F115" s="71"/>
      <c r="G115" s="72">
        <f>ROUND(E115*F115,2)</f>
        <v>0</v>
      </c>
      <c r="H115" s="60" t="s">
        <v>38</v>
      </c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1:17" ht="13.5" outlineLevel="1" x14ac:dyDescent="0.2">
      <c r="A116" s="73"/>
      <c r="B116" s="74"/>
      <c r="C116" s="75"/>
      <c r="D116" s="75"/>
      <c r="E116" s="75"/>
      <c r="F116" s="75"/>
      <c r="G116" s="75"/>
      <c r="H116" s="76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1:17" ht="13.5" outlineLevel="1" x14ac:dyDescent="0.2">
      <c r="A117" s="66">
        <v>52</v>
      </c>
      <c r="B117" s="67" t="s">
        <v>86</v>
      </c>
      <c r="C117" s="68" t="s">
        <v>87</v>
      </c>
      <c r="D117" s="69" t="s">
        <v>37</v>
      </c>
      <c r="E117" s="70">
        <v>6</v>
      </c>
      <c r="F117" s="71"/>
      <c r="G117" s="72">
        <f>ROUND(E117*F117,2)</f>
        <v>0</v>
      </c>
      <c r="H117" s="60" t="s">
        <v>38</v>
      </c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ht="13.5" outlineLevel="1" x14ac:dyDescent="0.2">
      <c r="A118" s="73"/>
      <c r="B118" s="74"/>
      <c r="C118" s="75"/>
      <c r="D118" s="75"/>
      <c r="E118" s="75"/>
      <c r="F118" s="75"/>
      <c r="G118" s="75"/>
      <c r="H118" s="76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1:17" ht="13.5" outlineLevel="1" x14ac:dyDescent="0.2">
      <c r="A119" s="66">
        <v>53</v>
      </c>
      <c r="B119" s="67" t="s">
        <v>88</v>
      </c>
      <c r="C119" s="68" t="s">
        <v>89</v>
      </c>
      <c r="D119" s="69" t="s">
        <v>37</v>
      </c>
      <c r="E119" s="70">
        <v>240</v>
      </c>
      <c r="F119" s="71"/>
      <c r="G119" s="72">
        <f>ROUND(E119*F119,2)</f>
        <v>0</v>
      </c>
      <c r="H119" s="60" t="s">
        <v>38</v>
      </c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1:17" ht="13.5" outlineLevel="1" x14ac:dyDescent="0.2">
      <c r="A120" s="73"/>
      <c r="B120" s="74"/>
      <c r="C120" s="75"/>
      <c r="D120" s="75"/>
      <c r="E120" s="75"/>
      <c r="F120" s="75"/>
      <c r="G120" s="75"/>
      <c r="H120" s="76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1:17" ht="13.5" x14ac:dyDescent="0.2">
      <c r="A121" s="66">
        <v>54</v>
      </c>
      <c r="B121" s="67" t="s">
        <v>90</v>
      </c>
      <c r="C121" s="68" t="s">
        <v>91</v>
      </c>
      <c r="D121" s="69" t="s">
        <v>92</v>
      </c>
      <c r="E121" s="70">
        <v>1</v>
      </c>
      <c r="F121" s="71"/>
      <c r="G121" s="72">
        <f>ROUND(E121*F121,2)</f>
        <v>0</v>
      </c>
      <c r="H121" s="60" t="s">
        <v>38</v>
      </c>
    </row>
    <row r="122" spans="1:17" ht="13.5" outlineLevel="1" x14ac:dyDescent="0.2">
      <c r="A122" s="73"/>
      <c r="B122" s="74"/>
      <c r="C122" s="75"/>
      <c r="D122" s="75"/>
      <c r="E122" s="75"/>
      <c r="F122" s="75"/>
      <c r="G122" s="75"/>
      <c r="H122" s="76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1:17" ht="13.5" outlineLevel="1" x14ac:dyDescent="0.2">
      <c r="A123" s="61" t="s">
        <v>35</v>
      </c>
      <c r="B123" s="62" t="s">
        <v>18</v>
      </c>
      <c r="C123" s="62" t="s">
        <v>19</v>
      </c>
      <c r="D123" s="62"/>
      <c r="E123" s="63"/>
      <c r="F123" s="62"/>
      <c r="G123" s="98">
        <f>SUM(G124:G221)</f>
        <v>0</v>
      </c>
      <c r="H123" s="58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1:17" ht="13.5" outlineLevel="1" x14ac:dyDescent="0.2">
      <c r="A124" s="66">
        <v>55</v>
      </c>
      <c r="B124" s="67" t="s">
        <v>93</v>
      </c>
      <c r="C124" s="68" t="s">
        <v>94</v>
      </c>
      <c r="D124" s="69" t="s">
        <v>37</v>
      </c>
      <c r="E124" s="70">
        <v>1</v>
      </c>
      <c r="F124" s="71"/>
      <c r="G124" s="72">
        <f>ROUND(E124*F124,2)</f>
        <v>0</v>
      </c>
      <c r="H124" s="60" t="s">
        <v>38</v>
      </c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1:17" ht="13.5" outlineLevel="1" x14ac:dyDescent="0.2">
      <c r="A125" s="73"/>
      <c r="B125" s="74"/>
      <c r="C125" s="75"/>
      <c r="D125" s="75"/>
      <c r="E125" s="75"/>
      <c r="F125" s="75"/>
      <c r="G125" s="75"/>
      <c r="H125" s="76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1:17" ht="13.5" outlineLevel="1" x14ac:dyDescent="0.2">
      <c r="A126" s="66">
        <v>56</v>
      </c>
      <c r="B126" s="67" t="s">
        <v>95</v>
      </c>
      <c r="C126" s="68" t="s">
        <v>96</v>
      </c>
      <c r="D126" s="69" t="s">
        <v>37</v>
      </c>
      <c r="E126" s="70">
        <v>20</v>
      </c>
      <c r="F126" s="71"/>
      <c r="G126" s="72">
        <f>ROUND(E126*F126,2)</f>
        <v>0</v>
      </c>
      <c r="H126" s="60" t="s">
        <v>38</v>
      </c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1:17" ht="13.5" outlineLevel="1" x14ac:dyDescent="0.2">
      <c r="A127" s="73"/>
      <c r="B127" s="74"/>
      <c r="C127" s="75"/>
      <c r="D127" s="75"/>
      <c r="E127" s="75"/>
      <c r="F127" s="75"/>
      <c r="G127" s="75"/>
      <c r="H127" s="76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1:17" ht="13.5" outlineLevel="1" x14ac:dyDescent="0.2">
      <c r="A128" s="66">
        <v>57</v>
      </c>
      <c r="B128" s="67" t="s">
        <v>97</v>
      </c>
      <c r="C128" s="68" t="s">
        <v>98</v>
      </c>
      <c r="D128" s="69" t="s">
        <v>37</v>
      </c>
      <c r="E128" s="70">
        <v>4</v>
      </c>
      <c r="F128" s="71"/>
      <c r="G128" s="72">
        <f>ROUND(E128*F128,2)</f>
        <v>0</v>
      </c>
      <c r="H128" s="60" t="s">
        <v>38</v>
      </c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1:17" ht="13.5" outlineLevel="1" x14ac:dyDescent="0.2">
      <c r="A129" s="73"/>
      <c r="B129" s="74"/>
      <c r="C129" s="75"/>
      <c r="D129" s="75"/>
      <c r="E129" s="75"/>
      <c r="F129" s="75"/>
      <c r="G129" s="75"/>
      <c r="H129" s="76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1:17" ht="13.5" outlineLevel="1" x14ac:dyDescent="0.2">
      <c r="A130" s="66">
        <v>58</v>
      </c>
      <c r="B130" s="67" t="s">
        <v>99</v>
      </c>
      <c r="C130" s="68" t="s">
        <v>100</v>
      </c>
      <c r="D130" s="69" t="s">
        <v>37</v>
      </c>
      <c r="E130" s="70">
        <v>8</v>
      </c>
      <c r="F130" s="71"/>
      <c r="G130" s="72">
        <f>ROUND(E130*F130,2)</f>
        <v>0</v>
      </c>
      <c r="H130" s="60" t="s">
        <v>38</v>
      </c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1:17" ht="13.5" outlineLevel="1" x14ac:dyDescent="0.2">
      <c r="A131" s="73"/>
      <c r="B131" s="74"/>
      <c r="C131" s="75"/>
      <c r="D131" s="75"/>
      <c r="E131" s="75"/>
      <c r="F131" s="75"/>
      <c r="G131" s="75"/>
      <c r="H131" s="76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1:17" ht="13.5" outlineLevel="1" x14ac:dyDescent="0.2">
      <c r="A132" s="66">
        <v>59</v>
      </c>
      <c r="B132" s="67" t="s">
        <v>101</v>
      </c>
      <c r="C132" s="68" t="s">
        <v>102</v>
      </c>
      <c r="D132" s="69" t="s">
        <v>37</v>
      </c>
      <c r="E132" s="70">
        <v>1</v>
      </c>
      <c r="F132" s="71"/>
      <c r="G132" s="72">
        <f>ROUND(E132*F132,2)</f>
        <v>0</v>
      </c>
      <c r="H132" s="60" t="s">
        <v>38</v>
      </c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1:17" ht="13.5" outlineLevel="1" x14ac:dyDescent="0.2">
      <c r="A133" s="73"/>
      <c r="B133" s="74"/>
      <c r="C133" s="75"/>
      <c r="D133" s="75"/>
      <c r="E133" s="75"/>
      <c r="F133" s="75"/>
      <c r="G133" s="75"/>
      <c r="H133" s="76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1:17" ht="13.5" outlineLevel="1" x14ac:dyDescent="0.2">
      <c r="A134" s="66">
        <v>60</v>
      </c>
      <c r="B134" s="67" t="s">
        <v>103</v>
      </c>
      <c r="C134" s="68" t="s">
        <v>104</v>
      </c>
      <c r="D134" s="69" t="s">
        <v>37</v>
      </c>
      <c r="E134" s="70">
        <v>3</v>
      </c>
      <c r="F134" s="71"/>
      <c r="G134" s="72">
        <f>ROUND(E134*F134,2)</f>
        <v>0</v>
      </c>
      <c r="H134" s="60" t="s">
        <v>38</v>
      </c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1:17" ht="13.5" outlineLevel="1" x14ac:dyDescent="0.2">
      <c r="A135" s="73"/>
      <c r="B135" s="74"/>
      <c r="C135" s="75"/>
      <c r="D135" s="75"/>
      <c r="E135" s="75"/>
      <c r="F135" s="75"/>
      <c r="G135" s="75"/>
      <c r="H135" s="76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1:17" ht="13.5" outlineLevel="1" x14ac:dyDescent="0.2">
      <c r="A136" s="66">
        <v>61</v>
      </c>
      <c r="B136" s="67" t="s">
        <v>105</v>
      </c>
      <c r="C136" s="68" t="s">
        <v>202</v>
      </c>
      <c r="D136" s="69" t="s">
        <v>37</v>
      </c>
      <c r="E136" s="70">
        <v>15</v>
      </c>
      <c r="F136" s="71"/>
      <c r="G136" s="72">
        <f>ROUND(E136*F136,2)</f>
        <v>0</v>
      </c>
      <c r="H136" s="60" t="s">
        <v>38</v>
      </c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1:17" ht="13.5" outlineLevel="1" x14ac:dyDescent="0.2">
      <c r="A137" s="73"/>
      <c r="B137" s="74"/>
      <c r="C137" s="75"/>
      <c r="D137" s="75"/>
      <c r="E137" s="75"/>
      <c r="F137" s="75"/>
      <c r="G137" s="75"/>
      <c r="H137" s="76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1:17" ht="13.5" outlineLevel="1" x14ac:dyDescent="0.2">
      <c r="A138" s="66">
        <v>62</v>
      </c>
      <c r="B138" s="67" t="s">
        <v>106</v>
      </c>
      <c r="C138" s="68" t="s">
        <v>107</v>
      </c>
      <c r="D138" s="69" t="s">
        <v>37</v>
      </c>
      <c r="E138" s="70">
        <v>4</v>
      </c>
      <c r="F138" s="71"/>
      <c r="G138" s="72">
        <f>ROUND(E138*F138,2)</f>
        <v>0</v>
      </c>
      <c r="H138" s="60" t="s">
        <v>38</v>
      </c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1:17" ht="13.5" outlineLevel="1" x14ac:dyDescent="0.2">
      <c r="A139" s="73"/>
      <c r="B139" s="74"/>
      <c r="C139" s="75"/>
      <c r="D139" s="75"/>
      <c r="E139" s="75"/>
      <c r="F139" s="75"/>
      <c r="G139" s="75"/>
      <c r="H139" s="76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1:17" ht="13.5" outlineLevel="1" x14ac:dyDescent="0.2">
      <c r="A140" s="66">
        <v>63</v>
      </c>
      <c r="B140" s="67" t="s">
        <v>108</v>
      </c>
      <c r="C140" s="68" t="s">
        <v>203</v>
      </c>
      <c r="D140" s="69" t="s">
        <v>37</v>
      </c>
      <c r="E140" s="70">
        <v>2</v>
      </c>
      <c r="F140" s="71"/>
      <c r="G140" s="72">
        <f>ROUND(E140*F140,2)</f>
        <v>0</v>
      </c>
      <c r="H140" s="60" t="s">
        <v>38</v>
      </c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1:17" ht="13.5" outlineLevel="1" x14ac:dyDescent="0.2">
      <c r="A141" s="73"/>
      <c r="B141" s="74"/>
      <c r="C141" s="75"/>
      <c r="D141" s="75"/>
      <c r="E141" s="75"/>
      <c r="F141" s="75"/>
      <c r="G141" s="75"/>
      <c r="H141" s="76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1:17" ht="13.5" outlineLevel="1" x14ac:dyDescent="0.2">
      <c r="A142" s="66">
        <v>64</v>
      </c>
      <c r="B142" s="67" t="s">
        <v>243</v>
      </c>
      <c r="C142" s="68" t="s">
        <v>244</v>
      </c>
      <c r="D142" s="69" t="s">
        <v>37</v>
      </c>
      <c r="E142" s="70">
        <v>3</v>
      </c>
      <c r="F142" s="71"/>
      <c r="G142" s="72">
        <f>ROUND(E142*F142,2)</f>
        <v>0</v>
      </c>
      <c r="H142" s="60" t="s">
        <v>38</v>
      </c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1:17" ht="13.5" outlineLevel="1" x14ac:dyDescent="0.2">
      <c r="A143" s="73"/>
      <c r="B143" s="74"/>
      <c r="C143" s="75"/>
      <c r="D143" s="75"/>
      <c r="E143" s="75"/>
      <c r="F143" s="75"/>
      <c r="G143" s="75"/>
      <c r="H143" s="76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1:17" ht="13.5" outlineLevel="1" x14ac:dyDescent="0.2">
      <c r="A144" s="66">
        <v>65</v>
      </c>
      <c r="B144" s="67" t="s">
        <v>242</v>
      </c>
      <c r="C144" s="68" t="s">
        <v>241</v>
      </c>
      <c r="D144" s="69" t="s">
        <v>37</v>
      </c>
      <c r="E144" s="70">
        <v>3</v>
      </c>
      <c r="F144" s="71"/>
      <c r="G144" s="72">
        <f>ROUND(E144*F144,2)</f>
        <v>0</v>
      </c>
      <c r="H144" s="60" t="s">
        <v>38</v>
      </c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1:17" ht="13.5" outlineLevel="1" x14ac:dyDescent="0.2">
      <c r="A145" s="73"/>
      <c r="B145" s="74"/>
      <c r="C145" s="75"/>
      <c r="D145" s="75"/>
      <c r="E145" s="75"/>
      <c r="F145" s="75"/>
      <c r="G145" s="75"/>
      <c r="H145" s="76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1:17" ht="13.5" outlineLevel="1" x14ac:dyDescent="0.2">
      <c r="A146" s="66">
        <v>66</v>
      </c>
      <c r="B146" s="67" t="s">
        <v>245</v>
      </c>
      <c r="C146" s="68" t="s">
        <v>246</v>
      </c>
      <c r="D146" s="69" t="s">
        <v>37</v>
      </c>
      <c r="E146" s="70">
        <v>1</v>
      </c>
      <c r="F146" s="71"/>
      <c r="G146" s="72">
        <f>ROUND(E146*F146,2)</f>
        <v>0</v>
      </c>
      <c r="H146" s="60" t="s">
        <v>38</v>
      </c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1:17" ht="13.5" outlineLevel="1" x14ac:dyDescent="0.2">
      <c r="A147" s="73"/>
      <c r="B147" s="74"/>
      <c r="C147" s="75"/>
      <c r="D147" s="75"/>
      <c r="E147" s="75"/>
      <c r="F147" s="75"/>
      <c r="G147" s="75"/>
      <c r="H147" s="76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1:17" ht="13.5" outlineLevel="1" x14ac:dyDescent="0.2">
      <c r="A148" s="66">
        <v>67</v>
      </c>
      <c r="B148" s="67"/>
      <c r="C148" s="68" t="s">
        <v>224</v>
      </c>
      <c r="D148" s="69" t="s">
        <v>37</v>
      </c>
      <c r="E148" s="70">
        <v>2</v>
      </c>
      <c r="F148" s="71"/>
      <c r="G148" s="72">
        <f>ROUND(E148*F148,2)</f>
        <v>0</v>
      </c>
      <c r="H148" s="60" t="s">
        <v>38</v>
      </c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1:17" ht="13.5" outlineLevel="1" x14ac:dyDescent="0.2">
      <c r="A149" s="73"/>
      <c r="B149" s="74"/>
      <c r="C149" s="75"/>
      <c r="D149" s="75"/>
      <c r="E149" s="75"/>
      <c r="F149" s="75"/>
      <c r="G149" s="75"/>
      <c r="H149" s="76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1:17" ht="13.5" outlineLevel="1" x14ac:dyDescent="0.2">
      <c r="A150" s="66">
        <v>68</v>
      </c>
      <c r="B150" s="67" t="s">
        <v>109</v>
      </c>
      <c r="C150" s="68" t="s">
        <v>110</v>
      </c>
      <c r="D150" s="69" t="s">
        <v>37</v>
      </c>
      <c r="E150" s="70">
        <v>2</v>
      </c>
      <c r="F150" s="71"/>
      <c r="G150" s="72">
        <f>ROUND(E150*F150,2)</f>
        <v>0</v>
      </c>
      <c r="H150" s="60" t="s">
        <v>38</v>
      </c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1:17" ht="13.5" outlineLevel="1" x14ac:dyDescent="0.2">
      <c r="A151" s="73"/>
      <c r="B151" s="74"/>
      <c r="C151" s="75"/>
      <c r="D151" s="75"/>
      <c r="E151" s="75"/>
      <c r="F151" s="75"/>
      <c r="G151" s="75"/>
      <c r="H151" s="76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1:17" ht="13.5" outlineLevel="1" x14ac:dyDescent="0.2">
      <c r="A152" s="66">
        <v>69</v>
      </c>
      <c r="B152" s="67" t="s">
        <v>111</v>
      </c>
      <c r="C152" s="68" t="s">
        <v>112</v>
      </c>
      <c r="D152" s="69" t="s">
        <v>37</v>
      </c>
      <c r="E152" s="70">
        <v>1</v>
      </c>
      <c r="F152" s="71"/>
      <c r="G152" s="72">
        <f>ROUND(E152*F152,2)</f>
        <v>0</v>
      </c>
      <c r="H152" s="60" t="s">
        <v>38</v>
      </c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1:17" ht="13.5" outlineLevel="1" x14ac:dyDescent="0.2">
      <c r="A153" s="73"/>
      <c r="B153" s="74"/>
      <c r="C153" s="75"/>
      <c r="D153" s="75"/>
      <c r="E153" s="75"/>
      <c r="F153" s="75"/>
      <c r="G153" s="75"/>
      <c r="H153" s="76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1:17" ht="13.5" outlineLevel="1" x14ac:dyDescent="0.2">
      <c r="A154" s="66">
        <v>70</v>
      </c>
      <c r="B154" s="67" t="s">
        <v>113</v>
      </c>
      <c r="C154" s="68" t="s">
        <v>236</v>
      </c>
      <c r="D154" s="69" t="s">
        <v>37</v>
      </c>
      <c r="E154" s="70">
        <v>11</v>
      </c>
      <c r="F154" s="71"/>
      <c r="G154" s="72">
        <f>ROUND(E154*F154,2)</f>
        <v>0</v>
      </c>
      <c r="H154" s="60" t="s">
        <v>38</v>
      </c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1:17" ht="13.5" outlineLevel="1" x14ac:dyDescent="0.2">
      <c r="A155" s="73"/>
      <c r="B155" s="74"/>
      <c r="C155" s="75"/>
      <c r="D155" s="75"/>
      <c r="E155" s="75"/>
      <c r="F155" s="75"/>
      <c r="G155" s="75"/>
      <c r="H155" s="76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1:17" ht="13.5" outlineLevel="1" x14ac:dyDescent="0.2">
      <c r="A156" s="66">
        <v>71</v>
      </c>
      <c r="B156" s="67" t="s">
        <v>114</v>
      </c>
      <c r="C156" s="68" t="s">
        <v>115</v>
      </c>
      <c r="D156" s="69" t="s">
        <v>37</v>
      </c>
      <c r="E156" s="70">
        <v>2</v>
      </c>
      <c r="F156" s="71"/>
      <c r="G156" s="72">
        <f>ROUND(E156*F156,2)</f>
        <v>0</v>
      </c>
      <c r="H156" s="60" t="s">
        <v>38</v>
      </c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1:17" ht="13.5" outlineLevel="1" x14ac:dyDescent="0.2">
      <c r="A157" s="73"/>
      <c r="B157" s="74"/>
      <c r="C157" s="75"/>
      <c r="D157" s="75"/>
      <c r="E157" s="75"/>
      <c r="F157" s="75"/>
      <c r="G157" s="75"/>
      <c r="H157" s="76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1:17" ht="13.5" outlineLevel="1" x14ac:dyDescent="0.2">
      <c r="A158" s="66">
        <v>72</v>
      </c>
      <c r="B158" s="67" t="s">
        <v>116</v>
      </c>
      <c r="C158" s="68" t="s">
        <v>117</v>
      </c>
      <c r="D158" s="69" t="s">
        <v>59</v>
      </c>
      <c r="E158" s="70">
        <v>1350</v>
      </c>
      <c r="F158" s="71"/>
      <c r="G158" s="72">
        <f>ROUND(E158*F158,2)</f>
        <v>0</v>
      </c>
      <c r="H158" s="60" t="s">
        <v>234</v>
      </c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1:17" ht="13.5" outlineLevel="1" x14ac:dyDescent="0.2">
      <c r="A159" s="73"/>
      <c r="B159" s="74"/>
      <c r="C159" s="75"/>
      <c r="D159" s="75"/>
      <c r="E159" s="75"/>
      <c r="F159" s="75"/>
      <c r="G159" s="75"/>
      <c r="H159" s="76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1:17" ht="13.5" outlineLevel="1" x14ac:dyDescent="0.2">
      <c r="A160" s="66">
        <v>73</v>
      </c>
      <c r="B160" s="67" t="s">
        <v>118</v>
      </c>
      <c r="C160" s="68" t="s">
        <v>119</v>
      </c>
      <c r="D160" s="69" t="s">
        <v>59</v>
      </c>
      <c r="E160" s="70">
        <v>380</v>
      </c>
      <c r="F160" s="71"/>
      <c r="G160" s="72">
        <f>ROUND(E160*F160,2)</f>
        <v>0</v>
      </c>
      <c r="H160" s="60" t="s">
        <v>234</v>
      </c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1:17" ht="13.5" outlineLevel="1" x14ac:dyDescent="0.2">
      <c r="A161" s="73"/>
      <c r="B161" s="74"/>
      <c r="C161" s="75"/>
      <c r="D161" s="75"/>
      <c r="E161" s="75"/>
      <c r="F161" s="75"/>
      <c r="G161" s="75"/>
      <c r="H161" s="76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1:17" ht="13.5" outlineLevel="1" x14ac:dyDescent="0.2">
      <c r="A162" s="66">
        <v>74</v>
      </c>
      <c r="B162" s="67" t="s">
        <v>118</v>
      </c>
      <c r="C162" s="68" t="s">
        <v>225</v>
      </c>
      <c r="D162" s="69" t="s">
        <v>59</v>
      </c>
      <c r="E162" s="70">
        <v>40</v>
      </c>
      <c r="F162" s="71"/>
      <c r="G162" s="72">
        <f>ROUND(E162*F162,2)</f>
        <v>0</v>
      </c>
      <c r="H162" s="60" t="s">
        <v>234</v>
      </c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1:17" ht="13.5" outlineLevel="1" x14ac:dyDescent="0.2">
      <c r="A163" s="73"/>
      <c r="B163" s="74"/>
      <c r="C163" s="75"/>
      <c r="D163" s="75"/>
      <c r="E163" s="75"/>
      <c r="F163" s="75"/>
      <c r="G163" s="75"/>
      <c r="H163" s="76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1:17" ht="13.5" outlineLevel="1" x14ac:dyDescent="0.2">
      <c r="A164" s="66">
        <v>75</v>
      </c>
      <c r="B164" s="67" t="s">
        <v>120</v>
      </c>
      <c r="C164" s="68" t="s">
        <v>121</v>
      </c>
      <c r="D164" s="69" t="s">
        <v>59</v>
      </c>
      <c r="E164" s="70">
        <v>60</v>
      </c>
      <c r="F164" s="71"/>
      <c r="G164" s="72">
        <f>ROUND(E164*F164,2)</f>
        <v>0</v>
      </c>
      <c r="H164" s="60" t="s">
        <v>234</v>
      </c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1:17" ht="13.5" outlineLevel="1" x14ac:dyDescent="0.2">
      <c r="A165" s="73"/>
      <c r="B165" s="74"/>
      <c r="C165" s="75"/>
      <c r="D165" s="75"/>
      <c r="E165" s="75"/>
      <c r="F165" s="75"/>
      <c r="G165" s="75"/>
      <c r="H165" s="76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1:17" ht="13.5" outlineLevel="1" x14ac:dyDescent="0.2">
      <c r="A166" s="66">
        <v>76</v>
      </c>
      <c r="B166" s="67"/>
      <c r="C166" s="68" t="s">
        <v>66</v>
      </c>
      <c r="D166" s="69" t="s">
        <v>59</v>
      </c>
      <c r="E166" s="70">
        <v>580</v>
      </c>
      <c r="F166" s="71"/>
      <c r="G166" s="72">
        <f>ROUND(E166*F166,2)</f>
        <v>0</v>
      </c>
      <c r="H166" s="60" t="s">
        <v>234</v>
      </c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1:17" ht="13.5" outlineLevel="1" x14ac:dyDescent="0.2">
      <c r="A167" s="73"/>
      <c r="B167" s="74"/>
      <c r="C167" s="75"/>
      <c r="D167" s="75"/>
      <c r="E167" s="75"/>
      <c r="F167" s="75"/>
      <c r="G167" s="75"/>
      <c r="H167" s="76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1:17" ht="13.5" outlineLevel="1" x14ac:dyDescent="0.2">
      <c r="A168" s="66">
        <v>77</v>
      </c>
      <c r="B168" s="67"/>
      <c r="C168" s="68" t="s">
        <v>223</v>
      </c>
      <c r="D168" s="69" t="s">
        <v>59</v>
      </c>
      <c r="E168" s="70">
        <v>30</v>
      </c>
      <c r="F168" s="71"/>
      <c r="G168" s="72">
        <f>ROUND(E168*F168,2)</f>
        <v>0</v>
      </c>
      <c r="H168" s="60" t="s">
        <v>234</v>
      </c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1:17" ht="13.5" outlineLevel="1" x14ac:dyDescent="0.2">
      <c r="A169" s="73"/>
      <c r="B169" s="74"/>
      <c r="C169" s="75"/>
      <c r="D169" s="75"/>
      <c r="E169" s="75"/>
      <c r="F169" s="75"/>
      <c r="G169" s="75"/>
      <c r="H169" s="76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1:17" ht="13.5" outlineLevel="1" x14ac:dyDescent="0.2">
      <c r="A170" s="66">
        <v>78</v>
      </c>
      <c r="B170" s="67"/>
      <c r="C170" s="68" t="s">
        <v>220</v>
      </c>
      <c r="D170" s="69" t="s">
        <v>59</v>
      </c>
      <c r="E170" s="70">
        <v>35</v>
      </c>
      <c r="F170" s="71"/>
      <c r="G170" s="72">
        <f>ROUND(E170*F170,2)</f>
        <v>0</v>
      </c>
      <c r="H170" s="60" t="s">
        <v>234</v>
      </c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1:17" ht="13.5" outlineLevel="1" x14ac:dyDescent="0.2">
      <c r="A171" s="93"/>
      <c r="B171" s="74"/>
      <c r="C171" s="75"/>
      <c r="D171" s="75"/>
      <c r="E171" s="75"/>
      <c r="F171" s="75"/>
      <c r="G171" s="75"/>
      <c r="H171" s="76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1:17" ht="13.5" outlineLevel="1" x14ac:dyDescent="0.2">
      <c r="A172" s="66">
        <v>79</v>
      </c>
      <c r="B172" s="67"/>
      <c r="C172" s="68" t="s">
        <v>221</v>
      </c>
      <c r="D172" s="69" t="s">
        <v>59</v>
      </c>
      <c r="E172" s="70">
        <v>5</v>
      </c>
      <c r="F172" s="71"/>
      <c r="G172" s="72">
        <f>ROUND(E172*F172,2)</f>
        <v>0</v>
      </c>
      <c r="H172" s="60" t="s">
        <v>234</v>
      </c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1:17" ht="13.5" outlineLevel="1" x14ac:dyDescent="0.2">
      <c r="A173" s="73"/>
      <c r="B173" s="74"/>
      <c r="C173" s="75"/>
      <c r="D173" s="75"/>
      <c r="E173" s="75"/>
      <c r="F173" s="75"/>
      <c r="G173" s="75"/>
      <c r="H173" s="76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1:17" ht="13.5" outlineLevel="1" x14ac:dyDescent="0.2">
      <c r="A174" s="66">
        <v>80</v>
      </c>
      <c r="B174" s="67" t="s">
        <v>122</v>
      </c>
      <c r="C174" s="68" t="s">
        <v>123</v>
      </c>
      <c r="D174" s="69" t="s">
        <v>59</v>
      </c>
      <c r="E174" s="70">
        <v>55</v>
      </c>
      <c r="F174" s="71"/>
      <c r="G174" s="72">
        <f>ROUND(E174*F174,2)</f>
        <v>0</v>
      </c>
      <c r="H174" s="60" t="s">
        <v>38</v>
      </c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1:17" ht="13.5" outlineLevel="1" x14ac:dyDescent="0.2">
      <c r="A175" s="93"/>
      <c r="B175" s="74"/>
      <c r="C175" s="75"/>
      <c r="D175" s="75"/>
      <c r="E175" s="75"/>
      <c r="F175" s="75"/>
      <c r="G175" s="75"/>
      <c r="H175" s="76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1:17" ht="13.5" outlineLevel="1" x14ac:dyDescent="0.2">
      <c r="A176" s="66">
        <v>81</v>
      </c>
      <c r="B176" s="67" t="s">
        <v>124</v>
      </c>
      <c r="C176" s="68" t="s">
        <v>125</v>
      </c>
      <c r="D176" s="69" t="s">
        <v>59</v>
      </c>
      <c r="E176" s="70">
        <v>55</v>
      </c>
      <c r="F176" s="71"/>
      <c r="G176" s="72">
        <f>ROUND(E176*F176,2)</f>
        <v>0</v>
      </c>
      <c r="H176" s="60" t="s">
        <v>234</v>
      </c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1:17" ht="13.5" outlineLevel="1" x14ac:dyDescent="0.2">
      <c r="A177" s="73"/>
      <c r="B177" s="74"/>
      <c r="C177" s="75"/>
      <c r="D177" s="75"/>
      <c r="E177" s="75"/>
      <c r="F177" s="75"/>
      <c r="G177" s="75"/>
      <c r="H177" s="76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1:17" ht="13.5" outlineLevel="1" x14ac:dyDescent="0.2">
      <c r="A178" s="66">
        <v>82</v>
      </c>
      <c r="B178" s="67" t="s">
        <v>126</v>
      </c>
      <c r="C178" s="68" t="s">
        <v>204</v>
      </c>
      <c r="D178" s="69" t="s">
        <v>59</v>
      </c>
      <c r="E178" s="70">
        <v>10</v>
      </c>
      <c r="F178" s="71"/>
      <c r="G178" s="72">
        <f>ROUND(E178*F178,2)</f>
        <v>0</v>
      </c>
      <c r="H178" s="60" t="s">
        <v>234</v>
      </c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1:17" ht="13.5" outlineLevel="1" x14ac:dyDescent="0.2">
      <c r="A179" s="73"/>
      <c r="B179" s="74"/>
      <c r="C179" s="75"/>
      <c r="D179" s="75"/>
      <c r="E179" s="75"/>
      <c r="F179" s="75"/>
      <c r="G179" s="75"/>
      <c r="H179" s="76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1:17" ht="13.5" outlineLevel="1" x14ac:dyDescent="0.2">
      <c r="A180" s="66">
        <v>83</v>
      </c>
      <c r="B180" s="67"/>
      <c r="C180" s="68" t="s">
        <v>226</v>
      </c>
      <c r="D180" s="69" t="s">
        <v>59</v>
      </c>
      <c r="E180" s="70">
        <v>50</v>
      </c>
      <c r="F180" s="71"/>
      <c r="G180" s="72">
        <f>ROUND(E180*F180,2)</f>
        <v>0</v>
      </c>
      <c r="H180" s="60" t="s">
        <v>234</v>
      </c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1:17" ht="13.5" outlineLevel="1" x14ac:dyDescent="0.2">
      <c r="A181" s="73"/>
      <c r="B181" s="74"/>
      <c r="C181" s="75"/>
      <c r="D181" s="75"/>
      <c r="E181" s="75"/>
      <c r="F181" s="75"/>
      <c r="G181" s="75"/>
      <c r="H181" s="76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1:17" ht="13.5" outlineLevel="1" x14ac:dyDescent="0.2">
      <c r="A182" s="66">
        <v>84</v>
      </c>
      <c r="B182" s="67"/>
      <c r="C182" s="68" t="s">
        <v>205</v>
      </c>
      <c r="D182" s="69" t="s">
        <v>59</v>
      </c>
      <c r="E182" s="70">
        <v>25</v>
      </c>
      <c r="F182" s="71"/>
      <c r="G182" s="72">
        <f>ROUND(E182*F182,2)</f>
        <v>0</v>
      </c>
      <c r="H182" s="60" t="s">
        <v>234</v>
      </c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1:17" ht="13.5" outlineLevel="1" x14ac:dyDescent="0.2">
      <c r="A183" s="73"/>
      <c r="B183" s="74"/>
      <c r="C183" s="75"/>
      <c r="D183" s="75"/>
      <c r="E183" s="75"/>
      <c r="F183" s="75"/>
      <c r="G183" s="75"/>
      <c r="H183" s="76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1:17" ht="13.5" outlineLevel="1" x14ac:dyDescent="0.2">
      <c r="A184" s="66">
        <v>85</v>
      </c>
      <c r="B184" s="67"/>
      <c r="C184" s="68" t="s">
        <v>227</v>
      </c>
      <c r="D184" s="69" t="s">
        <v>59</v>
      </c>
      <c r="E184" s="70">
        <v>30</v>
      </c>
      <c r="F184" s="71"/>
      <c r="G184" s="72">
        <f>ROUND(E184*F184,2)</f>
        <v>0</v>
      </c>
      <c r="H184" s="60" t="s">
        <v>234</v>
      </c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1:17" ht="13.5" outlineLevel="1" x14ac:dyDescent="0.2">
      <c r="A185" s="73"/>
      <c r="B185" s="74"/>
      <c r="C185" s="75"/>
      <c r="D185" s="75"/>
      <c r="E185" s="75"/>
      <c r="F185" s="75"/>
      <c r="G185" s="75"/>
      <c r="H185" s="76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1:17" ht="13.5" outlineLevel="1" x14ac:dyDescent="0.2">
      <c r="A186" s="66">
        <v>86</v>
      </c>
      <c r="B186" s="67" t="s">
        <v>127</v>
      </c>
      <c r="C186" s="68" t="s">
        <v>128</v>
      </c>
      <c r="D186" s="69" t="s">
        <v>59</v>
      </c>
      <c r="E186" s="70">
        <v>40</v>
      </c>
      <c r="F186" s="71"/>
      <c r="G186" s="72">
        <f>ROUND(E186*F186,2)</f>
        <v>0</v>
      </c>
      <c r="H186" s="60" t="s">
        <v>38</v>
      </c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1:17" ht="13.5" outlineLevel="1" x14ac:dyDescent="0.2">
      <c r="A187" s="73"/>
      <c r="B187" s="74"/>
      <c r="C187" s="75"/>
      <c r="D187" s="75"/>
      <c r="E187" s="75"/>
      <c r="F187" s="75"/>
      <c r="G187" s="75"/>
      <c r="H187" s="76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1:17" ht="13.5" outlineLevel="1" x14ac:dyDescent="0.2">
      <c r="A188" s="66">
        <v>87</v>
      </c>
      <c r="B188" s="67" t="s">
        <v>129</v>
      </c>
      <c r="C188" s="68" t="s">
        <v>130</v>
      </c>
      <c r="D188" s="69" t="s">
        <v>59</v>
      </c>
      <c r="E188" s="70">
        <v>35</v>
      </c>
      <c r="F188" s="71"/>
      <c r="G188" s="72">
        <f>ROUND(E188*F188,2)</f>
        <v>0</v>
      </c>
      <c r="H188" s="60" t="s">
        <v>38</v>
      </c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1:17" ht="13.5" outlineLevel="1" x14ac:dyDescent="0.2">
      <c r="A189" s="73"/>
      <c r="B189" s="74"/>
      <c r="C189" s="75"/>
      <c r="D189" s="75"/>
      <c r="E189" s="75"/>
      <c r="F189" s="75"/>
      <c r="G189" s="75"/>
      <c r="H189" s="76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1:17" ht="13.5" outlineLevel="1" x14ac:dyDescent="0.2">
      <c r="A190" s="66">
        <v>88</v>
      </c>
      <c r="B190" s="67" t="s">
        <v>131</v>
      </c>
      <c r="C190" s="68" t="s">
        <v>132</v>
      </c>
      <c r="D190" s="69" t="s">
        <v>37</v>
      </c>
      <c r="E190" s="70">
        <v>25</v>
      </c>
      <c r="F190" s="71"/>
      <c r="G190" s="72">
        <f>ROUND(E190*F190,2)</f>
        <v>0</v>
      </c>
      <c r="H190" s="60" t="s">
        <v>234</v>
      </c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1:17" ht="13.5" outlineLevel="1" x14ac:dyDescent="0.2">
      <c r="A191" s="73"/>
      <c r="B191" s="74"/>
      <c r="C191" s="75"/>
      <c r="D191" s="75"/>
      <c r="E191" s="75"/>
      <c r="F191" s="75"/>
      <c r="G191" s="75"/>
      <c r="H191" s="76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1:17" ht="13.5" outlineLevel="1" x14ac:dyDescent="0.2">
      <c r="A192" s="66">
        <v>89</v>
      </c>
      <c r="B192" s="67" t="s">
        <v>133</v>
      </c>
      <c r="C192" s="68" t="s">
        <v>134</v>
      </c>
      <c r="D192" s="69" t="s">
        <v>37</v>
      </c>
      <c r="E192" s="70">
        <v>6</v>
      </c>
      <c r="F192" s="71"/>
      <c r="G192" s="72">
        <f>ROUND(E192*F192,2)</f>
        <v>0</v>
      </c>
      <c r="H192" s="60" t="s">
        <v>234</v>
      </c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1:17" ht="13.5" outlineLevel="1" x14ac:dyDescent="0.2">
      <c r="A193" s="73"/>
      <c r="B193" s="74"/>
      <c r="C193" s="75"/>
      <c r="D193" s="75"/>
      <c r="E193" s="75"/>
      <c r="F193" s="75"/>
      <c r="G193" s="75"/>
      <c r="H193" s="76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1:17" ht="13.5" outlineLevel="1" x14ac:dyDescent="0.2">
      <c r="A194" s="66">
        <v>90</v>
      </c>
      <c r="B194" s="67" t="s">
        <v>135</v>
      </c>
      <c r="C194" s="68" t="s">
        <v>136</v>
      </c>
      <c r="D194" s="69" t="s">
        <v>37</v>
      </c>
      <c r="E194" s="70">
        <v>240</v>
      </c>
      <c r="F194" s="71"/>
      <c r="G194" s="72">
        <f>ROUND(E194*F194,2)</f>
        <v>0</v>
      </c>
      <c r="H194" s="60" t="s">
        <v>234</v>
      </c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1:17" ht="13.5" outlineLevel="1" x14ac:dyDescent="0.2">
      <c r="A195" s="73"/>
      <c r="B195" s="74"/>
      <c r="C195" s="75"/>
      <c r="D195" s="75"/>
      <c r="E195" s="75"/>
      <c r="F195" s="75"/>
      <c r="G195" s="75"/>
      <c r="H195" s="76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1:17" ht="13.5" outlineLevel="1" x14ac:dyDescent="0.2">
      <c r="A196" s="66">
        <v>91</v>
      </c>
      <c r="B196" s="67" t="s">
        <v>137</v>
      </c>
      <c r="C196" s="68" t="s">
        <v>138</v>
      </c>
      <c r="D196" s="69" t="s">
        <v>37</v>
      </c>
      <c r="E196" s="70">
        <v>20</v>
      </c>
      <c r="F196" s="71"/>
      <c r="G196" s="72">
        <f>ROUND(E196*F196,2)</f>
        <v>0</v>
      </c>
      <c r="H196" s="60" t="s">
        <v>38</v>
      </c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1:17" ht="13.5" outlineLevel="1" x14ac:dyDescent="0.2">
      <c r="A197" s="73"/>
      <c r="B197" s="74"/>
      <c r="C197" s="75"/>
      <c r="D197" s="75"/>
      <c r="E197" s="75"/>
      <c r="F197" s="75"/>
      <c r="G197" s="75"/>
      <c r="H197" s="76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1:17" ht="13.5" outlineLevel="1" x14ac:dyDescent="0.2">
      <c r="A198" s="66">
        <v>92</v>
      </c>
      <c r="B198" s="67"/>
      <c r="C198" s="68" t="s">
        <v>228</v>
      </c>
      <c r="D198" s="69" t="s">
        <v>37</v>
      </c>
      <c r="E198" s="70">
        <v>1</v>
      </c>
      <c r="F198" s="71"/>
      <c r="G198" s="72">
        <f>ROUND(E198*F198,2)</f>
        <v>0</v>
      </c>
      <c r="H198" s="60" t="s">
        <v>38</v>
      </c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1:17" ht="13.5" outlineLevel="1" x14ac:dyDescent="0.2">
      <c r="A199" s="73"/>
      <c r="B199" s="74"/>
      <c r="C199" s="75"/>
      <c r="D199" s="75"/>
      <c r="E199" s="75"/>
      <c r="F199" s="75"/>
      <c r="G199" s="75"/>
      <c r="H199" s="76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1:17" ht="13.5" outlineLevel="1" x14ac:dyDescent="0.2">
      <c r="A200" s="66">
        <v>93</v>
      </c>
      <c r="B200" s="67" t="s">
        <v>139</v>
      </c>
      <c r="C200" s="68" t="s">
        <v>140</v>
      </c>
      <c r="D200" s="69" t="s">
        <v>37</v>
      </c>
      <c r="E200" s="70">
        <v>7</v>
      </c>
      <c r="F200" s="71"/>
      <c r="G200" s="72">
        <f>ROUND(E200*F200,2)</f>
        <v>0</v>
      </c>
      <c r="H200" s="60" t="s">
        <v>38</v>
      </c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1:17" ht="13.5" outlineLevel="1" x14ac:dyDescent="0.2">
      <c r="A201" s="73"/>
      <c r="B201" s="74"/>
      <c r="C201" s="75"/>
      <c r="D201" s="75"/>
      <c r="E201" s="75"/>
      <c r="F201" s="75"/>
      <c r="G201" s="75"/>
      <c r="H201" s="76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1:17" ht="13.5" outlineLevel="1" x14ac:dyDescent="0.2">
      <c r="A202" s="66">
        <v>94</v>
      </c>
      <c r="B202" s="67" t="s">
        <v>141</v>
      </c>
      <c r="C202" s="68" t="s">
        <v>142</v>
      </c>
      <c r="D202" s="69" t="s">
        <v>37</v>
      </c>
      <c r="E202" s="70">
        <v>6</v>
      </c>
      <c r="F202" s="71"/>
      <c r="G202" s="72">
        <f>ROUND(E202*F202,2)</f>
        <v>0</v>
      </c>
      <c r="H202" s="60" t="s">
        <v>38</v>
      </c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1:17" ht="13.5" outlineLevel="1" x14ac:dyDescent="0.2">
      <c r="A203" s="73"/>
      <c r="B203" s="74"/>
      <c r="C203" s="75"/>
      <c r="D203" s="75"/>
      <c r="E203" s="75"/>
      <c r="F203" s="75"/>
      <c r="G203" s="75"/>
      <c r="H203" s="76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1:17" ht="13.5" outlineLevel="1" x14ac:dyDescent="0.2">
      <c r="A204" s="66">
        <v>95</v>
      </c>
      <c r="B204" s="67" t="s">
        <v>237</v>
      </c>
      <c r="C204" s="68" t="s">
        <v>238</v>
      </c>
      <c r="D204" s="69" t="s">
        <v>37</v>
      </c>
      <c r="E204" s="70">
        <v>1</v>
      </c>
      <c r="F204" s="71"/>
      <c r="G204" s="72">
        <f>ROUND(E204*F204,2)</f>
        <v>0</v>
      </c>
      <c r="H204" s="60" t="s">
        <v>38</v>
      </c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1:17" ht="13.5" outlineLevel="1" x14ac:dyDescent="0.2">
      <c r="A205" s="73"/>
      <c r="B205" s="74"/>
      <c r="C205" s="75"/>
      <c r="D205" s="75"/>
      <c r="E205" s="75"/>
      <c r="F205" s="75"/>
      <c r="G205" s="75"/>
      <c r="H205" s="76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1:17" ht="13.5" outlineLevel="1" x14ac:dyDescent="0.2">
      <c r="A206" s="66">
        <v>96</v>
      </c>
      <c r="B206" s="67" t="s">
        <v>239</v>
      </c>
      <c r="C206" s="68" t="s">
        <v>240</v>
      </c>
      <c r="D206" s="69" t="s">
        <v>37</v>
      </c>
      <c r="E206" s="70">
        <v>1</v>
      </c>
      <c r="F206" s="71"/>
      <c r="G206" s="72">
        <f>ROUND(E206*F206,2)</f>
        <v>0</v>
      </c>
      <c r="H206" s="60" t="s">
        <v>38</v>
      </c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1:17" ht="13.5" outlineLevel="1" x14ac:dyDescent="0.2">
      <c r="A207" s="73"/>
      <c r="B207" s="74"/>
      <c r="C207" s="75"/>
      <c r="D207" s="75"/>
      <c r="E207" s="75"/>
      <c r="F207" s="75"/>
      <c r="G207" s="75"/>
      <c r="H207" s="76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1:17" ht="13.5" outlineLevel="1" x14ac:dyDescent="0.2">
      <c r="A208" s="66">
        <v>97</v>
      </c>
      <c r="B208" s="67" t="s">
        <v>143</v>
      </c>
      <c r="C208" s="68" t="s">
        <v>144</v>
      </c>
      <c r="D208" s="69" t="s">
        <v>37</v>
      </c>
      <c r="E208" s="70">
        <v>2</v>
      </c>
      <c r="F208" s="71"/>
      <c r="G208" s="72">
        <f>ROUND(E208*F208,2)</f>
        <v>0</v>
      </c>
      <c r="H208" s="60" t="s">
        <v>234</v>
      </c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1:17" ht="13.5" outlineLevel="1" x14ac:dyDescent="0.2">
      <c r="A209" s="73"/>
      <c r="B209" s="74"/>
      <c r="C209" s="75"/>
      <c r="D209" s="75"/>
      <c r="E209" s="75"/>
      <c r="F209" s="75"/>
      <c r="G209" s="75"/>
      <c r="H209" s="76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1:17" ht="13.5" outlineLevel="1" x14ac:dyDescent="0.2">
      <c r="A210" s="66">
        <v>98</v>
      </c>
      <c r="B210" s="67" t="s">
        <v>145</v>
      </c>
      <c r="C210" s="68" t="s">
        <v>146</v>
      </c>
      <c r="D210" s="69" t="s">
        <v>37</v>
      </c>
      <c r="E210" s="70">
        <v>2</v>
      </c>
      <c r="F210" s="71"/>
      <c r="G210" s="72">
        <f>ROUND(E210*F210,2)</f>
        <v>0</v>
      </c>
      <c r="H210" s="60" t="s">
        <v>234</v>
      </c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1:17" ht="13.5" outlineLevel="1" x14ac:dyDescent="0.2">
      <c r="A211" s="73"/>
      <c r="B211" s="74"/>
      <c r="C211" s="75"/>
      <c r="D211" s="75"/>
      <c r="E211" s="75"/>
      <c r="F211" s="75"/>
      <c r="G211" s="75"/>
      <c r="H211" s="76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1:17" ht="13.5" outlineLevel="1" x14ac:dyDescent="0.2">
      <c r="A212" s="66">
        <v>99</v>
      </c>
      <c r="B212" s="67" t="s">
        <v>147</v>
      </c>
      <c r="C212" s="68" t="s">
        <v>148</v>
      </c>
      <c r="D212" s="69" t="s">
        <v>37</v>
      </c>
      <c r="E212" s="70">
        <v>255</v>
      </c>
      <c r="F212" s="71"/>
      <c r="G212" s="72">
        <f>ROUND(E212*F212,2)</f>
        <v>0</v>
      </c>
      <c r="H212" s="60" t="s">
        <v>234</v>
      </c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1:17" ht="13.5" outlineLevel="1" x14ac:dyDescent="0.2">
      <c r="A213" s="73"/>
      <c r="B213" s="74"/>
      <c r="C213" s="75"/>
      <c r="D213" s="75"/>
      <c r="E213" s="75"/>
      <c r="F213" s="75"/>
      <c r="G213" s="75"/>
      <c r="H213" s="76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1:17" ht="13.5" outlineLevel="1" x14ac:dyDescent="0.2">
      <c r="A214" s="66">
        <v>100</v>
      </c>
      <c r="B214" s="67">
        <v>2101000016</v>
      </c>
      <c r="C214" s="68" t="s">
        <v>229</v>
      </c>
      <c r="D214" s="69" t="s">
        <v>37</v>
      </c>
      <c r="E214" s="70">
        <v>10</v>
      </c>
      <c r="F214" s="71"/>
      <c r="G214" s="72">
        <f>ROUND(E214*F214,2)</f>
        <v>0</v>
      </c>
      <c r="H214" s="60" t="s">
        <v>234</v>
      </c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1:17" ht="13.5" outlineLevel="1" x14ac:dyDescent="0.2">
      <c r="A215" s="73"/>
      <c r="B215" s="74"/>
      <c r="C215" s="75"/>
      <c r="D215" s="75"/>
      <c r="E215" s="75"/>
      <c r="F215" s="75"/>
      <c r="G215" s="75"/>
      <c r="H215" s="76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1:17" ht="13.5" outlineLevel="1" x14ac:dyDescent="0.2">
      <c r="A216" s="66">
        <v>101</v>
      </c>
      <c r="B216" s="67"/>
      <c r="C216" s="68" t="s">
        <v>206</v>
      </c>
      <c r="D216" s="69" t="s">
        <v>151</v>
      </c>
      <c r="E216" s="70">
        <v>26</v>
      </c>
      <c r="F216" s="71"/>
      <c r="G216" s="72">
        <f>ROUND(E216*F216,2)</f>
        <v>0</v>
      </c>
      <c r="H216" s="60" t="s">
        <v>38</v>
      </c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1:17" ht="13.5" outlineLevel="1" x14ac:dyDescent="0.2">
      <c r="A217" s="73"/>
      <c r="B217" s="74"/>
      <c r="C217" s="75"/>
      <c r="D217" s="75"/>
      <c r="E217" s="75"/>
      <c r="F217" s="75"/>
      <c r="G217" s="75"/>
      <c r="H217" s="76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1:17" ht="13.5" outlineLevel="1" x14ac:dyDescent="0.2">
      <c r="A218" s="66">
        <v>102</v>
      </c>
      <c r="B218" s="67"/>
      <c r="C218" s="68" t="s">
        <v>231</v>
      </c>
      <c r="D218" s="69" t="s">
        <v>151</v>
      </c>
      <c r="E218" s="70">
        <v>28</v>
      </c>
      <c r="F218" s="71"/>
      <c r="G218" s="72">
        <f>ROUND(E218*F218,2)</f>
        <v>0</v>
      </c>
      <c r="H218" s="60" t="s">
        <v>38</v>
      </c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1:17" ht="13.5" outlineLevel="1" x14ac:dyDescent="0.2">
      <c r="A219" s="73"/>
      <c r="B219" s="74"/>
      <c r="C219" s="75"/>
      <c r="D219" s="75"/>
      <c r="E219" s="75"/>
      <c r="F219" s="75"/>
      <c r="G219" s="75"/>
      <c r="H219" s="76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1:17" ht="13.5" x14ac:dyDescent="0.2">
      <c r="A220" s="66">
        <v>103</v>
      </c>
      <c r="B220" s="67"/>
      <c r="C220" s="68" t="s">
        <v>230</v>
      </c>
      <c r="D220" s="69" t="s">
        <v>37</v>
      </c>
      <c r="E220" s="70">
        <v>1</v>
      </c>
      <c r="F220" s="71"/>
      <c r="G220" s="72">
        <f>ROUND(E220*F220,2)</f>
        <v>0</v>
      </c>
      <c r="H220" s="60" t="s">
        <v>38</v>
      </c>
    </row>
    <row r="221" spans="1:17" ht="13.5" outlineLevel="1" x14ac:dyDescent="0.2">
      <c r="A221" s="73"/>
      <c r="B221" s="74"/>
      <c r="C221" s="75"/>
      <c r="D221" s="75"/>
      <c r="E221" s="75"/>
      <c r="F221" s="75"/>
      <c r="G221" s="75"/>
      <c r="H221" s="76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1:17" ht="13.5" outlineLevel="1" x14ac:dyDescent="0.2">
      <c r="A222" s="61" t="s">
        <v>35</v>
      </c>
      <c r="B222" s="62" t="s">
        <v>20</v>
      </c>
      <c r="C222" s="62" t="s">
        <v>21</v>
      </c>
      <c r="D222" s="62"/>
      <c r="E222" s="63"/>
      <c r="F222" s="62"/>
      <c r="G222" s="98">
        <f>G223+G225+G227</f>
        <v>0</v>
      </c>
      <c r="H222" s="58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1:17" ht="13.5" outlineLevel="1" x14ac:dyDescent="0.2">
      <c r="A223" s="66">
        <v>104</v>
      </c>
      <c r="B223" s="67" t="s">
        <v>149</v>
      </c>
      <c r="C223" s="68" t="s">
        <v>150</v>
      </c>
      <c r="D223" s="69" t="s">
        <v>151</v>
      </c>
      <c r="E223" s="70">
        <v>35</v>
      </c>
      <c r="F223" s="71"/>
      <c r="G223" s="72">
        <f>ROUND(E223*F223,2)</f>
        <v>0</v>
      </c>
      <c r="H223" s="60" t="s">
        <v>38</v>
      </c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1:17" ht="13.5" outlineLevel="1" x14ac:dyDescent="0.2">
      <c r="A224" s="73"/>
      <c r="B224" s="74"/>
      <c r="C224" s="75"/>
      <c r="D224" s="75"/>
      <c r="E224" s="75"/>
      <c r="F224" s="75"/>
      <c r="G224" s="75"/>
      <c r="H224" s="76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1:17" ht="13.5" outlineLevel="1" x14ac:dyDescent="0.2">
      <c r="A225" s="66">
        <v>105</v>
      </c>
      <c r="B225" s="67" t="s">
        <v>152</v>
      </c>
      <c r="C225" s="68" t="s">
        <v>248</v>
      </c>
      <c r="D225" s="69" t="s">
        <v>153</v>
      </c>
      <c r="E225" s="70">
        <v>25</v>
      </c>
      <c r="F225" s="71"/>
      <c r="G225" s="72">
        <f>ROUND(E225*F225,2)</f>
        <v>0</v>
      </c>
      <c r="H225" s="60" t="s">
        <v>38</v>
      </c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1:17" ht="13.5" outlineLevel="1" x14ac:dyDescent="0.2">
      <c r="A226" s="73"/>
      <c r="B226" s="74"/>
      <c r="C226" s="75"/>
      <c r="D226" s="75"/>
      <c r="E226" s="75"/>
      <c r="F226" s="75"/>
      <c r="G226" s="75"/>
      <c r="H226" s="76"/>
      <c r="I226" s="10"/>
      <c r="J226" s="10"/>
      <c r="K226" s="10"/>
      <c r="L226" s="10"/>
      <c r="M226" s="10"/>
      <c r="N226" s="10"/>
      <c r="O226" s="10"/>
      <c r="P226" s="10"/>
      <c r="Q226" s="10"/>
    </row>
    <row r="227" spans="1:17" ht="13.5" x14ac:dyDescent="0.2">
      <c r="A227" s="66">
        <v>106</v>
      </c>
      <c r="B227" s="67" t="s">
        <v>154</v>
      </c>
      <c r="C227" s="68" t="s">
        <v>155</v>
      </c>
      <c r="D227" s="69" t="s">
        <v>151</v>
      </c>
      <c r="E227" s="70">
        <v>5</v>
      </c>
      <c r="F227" s="71"/>
      <c r="G227" s="72">
        <f>ROUND(E227*F227,2)</f>
        <v>0</v>
      </c>
      <c r="H227" s="60" t="s">
        <v>38</v>
      </c>
    </row>
    <row r="228" spans="1:17" ht="13.5" outlineLevel="1" x14ac:dyDescent="0.2">
      <c r="A228" s="73"/>
      <c r="B228" s="74"/>
      <c r="C228" s="75"/>
      <c r="D228" s="75"/>
      <c r="E228" s="75"/>
      <c r="F228" s="75"/>
      <c r="G228" s="75"/>
      <c r="H228" s="76"/>
      <c r="I228" s="10"/>
      <c r="J228" s="10"/>
      <c r="K228" s="10"/>
      <c r="L228" s="10"/>
      <c r="M228" s="10"/>
      <c r="N228" s="10"/>
      <c r="O228" s="10"/>
      <c r="P228" s="10"/>
      <c r="Q228" s="10"/>
    </row>
    <row r="229" spans="1:17" ht="13.5" outlineLevel="1" x14ac:dyDescent="0.2">
      <c r="A229" s="61" t="s">
        <v>35</v>
      </c>
      <c r="B229" s="62" t="s">
        <v>22</v>
      </c>
      <c r="C229" s="62" t="s">
        <v>23</v>
      </c>
      <c r="D229" s="62"/>
      <c r="E229" s="63"/>
      <c r="F229" s="62"/>
      <c r="G229" s="98">
        <f>G230</f>
        <v>0</v>
      </c>
      <c r="H229" s="58"/>
      <c r="I229" s="10"/>
      <c r="J229" s="10"/>
      <c r="K229" s="10"/>
      <c r="L229" s="10"/>
      <c r="M229" s="10"/>
      <c r="N229" s="10"/>
      <c r="O229" s="10"/>
      <c r="P229" s="10"/>
      <c r="Q229" s="10"/>
    </row>
    <row r="230" spans="1:17" ht="13.5" x14ac:dyDescent="0.2">
      <c r="A230" s="66">
        <v>107</v>
      </c>
      <c r="B230" s="67" t="s">
        <v>156</v>
      </c>
      <c r="C230" s="68" t="s">
        <v>157</v>
      </c>
      <c r="D230" s="69" t="s">
        <v>158</v>
      </c>
      <c r="E230" s="70">
        <v>124</v>
      </c>
      <c r="F230" s="71"/>
      <c r="G230" s="72">
        <f>ROUND(E230*F230,2)</f>
        <v>0</v>
      </c>
      <c r="H230" s="60" t="s">
        <v>38</v>
      </c>
    </row>
    <row r="231" spans="1:17" ht="13.5" outlineLevel="1" x14ac:dyDescent="0.2">
      <c r="A231" s="73"/>
      <c r="B231" s="74"/>
      <c r="C231" s="75"/>
      <c r="D231" s="75"/>
      <c r="E231" s="75"/>
      <c r="F231" s="75"/>
      <c r="G231" s="75"/>
      <c r="H231" s="76"/>
      <c r="I231" s="10"/>
      <c r="J231" s="10"/>
      <c r="K231" s="10"/>
      <c r="L231" s="10"/>
      <c r="M231" s="10"/>
      <c r="N231" s="10"/>
      <c r="O231" s="10"/>
      <c r="P231" s="10"/>
      <c r="Q231" s="10"/>
    </row>
    <row r="232" spans="1:17" ht="13.5" outlineLevel="1" x14ac:dyDescent="0.2">
      <c r="A232" s="61" t="s">
        <v>35</v>
      </c>
      <c r="B232" s="62" t="s">
        <v>24</v>
      </c>
      <c r="C232" s="62" t="s">
        <v>25</v>
      </c>
      <c r="D232" s="62"/>
      <c r="E232" s="63"/>
      <c r="F232" s="62"/>
      <c r="G232" s="98">
        <f>G233+G235+G237+G239</f>
        <v>0</v>
      </c>
      <c r="H232" s="58"/>
      <c r="I232" s="10"/>
      <c r="J232" s="10"/>
      <c r="K232" s="10"/>
      <c r="L232" s="10"/>
      <c r="M232" s="10"/>
      <c r="N232" s="10"/>
      <c r="O232" s="10"/>
      <c r="P232" s="10"/>
      <c r="Q232" s="10"/>
    </row>
    <row r="233" spans="1:17" ht="13.5" outlineLevel="1" x14ac:dyDescent="0.2">
      <c r="A233" s="66">
        <v>108</v>
      </c>
      <c r="B233" s="67" t="s">
        <v>159</v>
      </c>
      <c r="C233" s="68" t="s">
        <v>160</v>
      </c>
      <c r="D233" s="69" t="s">
        <v>151</v>
      </c>
      <c r="E233" s="70">
        <v>18</v>
      </c>
      <c r="F233" s="71"/>
      <c r="G233" s="72">
        <f>ROUND(E233*F233,2)</f>
        <v>0</v>
      </c>
      <c r="H233" s="60" t="s">
        <v>38</v>
      </c>
      <c r="I233" s="10"/>
      <c r="J233" s="10"/>
      <c r="K233" s="10"/>
      <c r="L233" s="10"/>
      <c r="M233" s="10"/>
      <c r="N233" s="10"/>
      <c r="O233" s="10"/>
      <c r="P233" s="10"/>
      <c r="Q233" s="10"/>
    </row>
    <row r="234" spans="1:17" ht="13.5" outlineLevel="1" x14ac:dyDescent="0.2">
      <c r="A234" s="73"/>
      <c r="B234" s="74"/>
      <c r="C234" s="75"/>
      <c r="D234" s="75"/>
      <c r="E234" s="75"/>
      <c r="F234" s="75"/>
      <c r="G234" s="75"/>
      <c r="H234" s="76"/>
      <c r="I234" s="10"/>
      <c r="J234" s="10"/>
      <c r="K234" s="10"/>
      <c r="L234" s="10"/>
      <c r="M234" s="10"/>
      <c r="N234" s="10"/>
      <c r="O234" s="10"/>
      <c r="P234" s="10"/>
      <c r="Q234" s="10"/>
    </row>
    <row r="235" spans="1:17" ht="13.5" outlineLevel="1" x14ac:dyDescent="0.2">
      <c r="A235" s="66">
        <v>109</v>
      </c>
      <c r="B235" s="67" t="s">
        <v>161</v>
      </c>
      <c r="C235" s="68" t="s">
        <v>162</v>
      </c>
      <c r="D235" s="69" t="s">
        <v>153</v>
      </c>
      <c r="E235" s="70">
        <v>22</v>
      </c>
      <c r="F235" s="71"/>
      <c r="G235" s="72">
        <f>ROUND(E235*F235,2)</f>
        <v>0</v>
      </c>
      <c r="H235" s="60" t="s">
        <v>38</v>
      </c>
      <c r="I235" s="10"/>
      <c r="J235" s="10"/>
      <c r="K235" s="10"/>
      <c r="L235" s="10"/>
      <c r="M235" s="10"/>
      <c r="N235" s="10"/>
      <c r="O235" s="10"/>
      <c r="P235" s="10"/>
      <c r="Q235" s="10"/>
    </row>
    <row r="236" spans="1:17" ht="13.5" outlineLevel="1" x14ac:dyDescent="0.2">
      <c r="A236" s="73"/>
      <c r="B236" s="74"/>
      <c r="C236" s="75"/>
      <c r="D236" s="75"/>
      <c r="E236" s="75"/>
      <c r="F236" s="75"/>
      <c r="G236" s="75"/>
      <c r="H236" s="76"/>
      <c r="I236" s="10"/>
      <c r="J236" s="10"/>
      <c r="K236" s="10"/>
      <c r="L236" s="10"/>
      <c r="M236" s="10"/>
      <c r="N236" s="10"/>
      <c r="O236" s="10"/>
      <c r="P236" s="10"/>
      <c r="Q236" s="10"/>
    </row>
    <row r="237" spans="1:17" ht="13.5" outlineLevel="1" x14ac:dyDescent="0.2">
      <c r="A237" s="66">
        <v>110</v>
      </c>
      <c r="B237" s="67" t="s">
        <v>163</v>
      </c>
      <c r="C237" s="68" t="s">
        <v>164</v>
      </c>
      <c r="D237" s="69" t="s">
        <v>153</v>
      </c>
      <c r="E237" s="70">
        <v>14</v>
      </c>
      <c r="F237" s="71"/>
      <c r="G237" s="72">
        <f>ROUND(E237*F237,2)</f>
        <v>0</v>
      </c>
      <c r="H237" s="60" t="s">
        <v>38</v>
      </c>
      <c r="I237" s="10"/>
      <c r="J237" s="10"/>
      <c r="K237" s="10"/>
      <c r="L237" s="10"/>
      <c r="M237" s="10"/>
      <c r="N237" s="10"/>
      <c r="O237" s="10"/>
      <c r="P237" s="10"/>
      <c r="Q237" s="10"/>
    </row>
    <row r="238" spans="1:17" ht="13.5" outlineLevel="1" x14ac:dyDescent="0.2">
      <c r="A238" s="73"/>
      <c r="B238" s="74"/>
      <c r="C238" s="75"/>
      <c r="D238" s="75"/>
      <c r="E238" s="75"/>
      <c r="F238" s="75"/>
      <c r="G238" s="75"/>
      <c r="H238" s="76"/>
      <c r="I238" s="10"/>
      <c r="J238" s="10"/>
      <c r="K238" s="10"/>
      <c r="L238" s="10"/>
      <c r="M238" s="10"/>
      <c r="N238" s="10"/>
      <c r="O238" s="10"/>
      <c r="P238" s="10"/>
      <c r="Q238" s="10"/>
    </row>
    <row r="239" spans="1:17" ht="13.5" x14ac:dyDescent="0.2">
      <c r="A239" s="66">
        <v>111</v>
      </c>
      <c r="B239" s="67" t="s">
        <v>165</v>
      </c>
      <c r="C239" s="68" t="s">
        <v>166</v>
      </c>
      <c r="D239" s="69" t="s">
        <v>151</v>
      </c>
      <c r="E239" s="70">
        <v>6</v>
      </c>
      <c r="F239" s="71"/>
      <c r="G239" s="72">
        <f>ROUND(E239*F239,2)</f>
        <v>0</v>
      </c>
      <c r="H239" s="60" t="s">
        <v>38</v>
      </c>
    </row>
    <row r="240" spans="1:17" ht="13.5" outlineLevel="1" x14ac:dyDescent="0.2">
      <c r="A240" s="73"/>
      <c r="B240" s="74"/>
      <c r="C240" s="75"/>
      <c r="D240" s="75"/>
      <c r="E240" s="75"/>
      <c r="F240" s="75"/>
      <c r="G240" s="75"/>
      <c r="H240" s="76"/>
      <c r="I240" s="10"/>
      <c r="J240" s="10"/>
      <c r="K240" s="10"/>
      <c r="L240" s="10"/>
      <c r="M240" s="10"/>
      <c r="N240" s="10"/>
      <c r="O240" s="10"/>
      <c r="P240" s="10"/>
      <c r="Q240" s="10"/>
    </row>
    <row r="241" spans="1:17" ht="13.5" outlineLevel="1" x14ac:dyDescent="0.2">
      <c r="A241" s="61" t="s">
        <v>35</v>
      </c>
      <c r="B241" s="62" t="s">
        <v>26</v>
      </c>
      <c r="C241" s="62" t="s">
        <v>27</v>
      </c>
      <c r="D241" s="62"/>
      <c r="E241" s="63"/>
      <c r="F241" s="62"/>
      <c r="G241" s="98">
        <f>G242+G244</f>
        <v>0</v>
      </c>
      <c r="H241" s="58"/>
      <c r="I241" s="10"/>
      <c r="J241" s="10"/>
      <c r="K241" s="10"/>
      <c r="L241" s="10"/>
      <c r="M241" s="10"/>
      <c r="N241" s="10"/>
      <c r="O241" s="10"/>
      <c r="P241" s="10"/>
      <c r="Q241" s="10"/>
    </row>
    <row r="242" spans="1:17" ht="13.5" outlineLevel="1" x14ac:dyDescent="0.2">
      <c r="A242" s="66">
        <v>112</v>
      </c>
      <c r="B242" s="67" t="s">
        <v>167</v>
      </c>
      <c r="C242" s="68" t="s">
        <v>168</v>
      </c>
      <c r="D242" s="69" t="s">
        <v>151</v>
      </c>
      <c r="E242" s="70">
        <v>12</v>
      </c>
      <c r="F242" s="71"/>
      <c r="G242" s="72">
        <f>ROUND(E242*F242,2)</f>
        <v>0</v>
      </c>
      <c r="H242" s="60" t="s">
        <v>38</v>
      </c>
      <c r="I242" s="10"/>
      <c r="J242" s="10"/>
      <c r="K242" s="10"/>
      <c r="L242" s="10"/>
      <c r="M242" s="10"/>
      <c r="N242" s="10"/>
      <c r="O242" s="10"/>
      <c r="P242" s="10"/>
      <c r="Q242" s="10"/>
    </row>
    <row r="243" spans="1:17" ht="13.5" outlineLevel="1" x14ac:dyDescent="0.2">
      <c r="A243" s="73"/>
      <c r="B243" s="74"/>
      <c r="C243" s="75"/>
      <c r="D243" s="75"/>
      <c r="E243" s="75"/>
      <c r="F243" s="75"/>
      <c r="G243" s="75"/>
      <c r="H243" s="76"/>
      <c r="I243" s="10"/>
      <c r="J243" s="10"/>
      <c r="K243" s="10"/>
      <c r="L243" s="10"/>
      <c r="M243" s="10"/>
      <c r="N243" s="10"/>
      <c r="O243" s="10"/>
      <c r="P243" s="10"/>
      <c r="Q243" s="10"/>
    </row>
    <row r="244" spans="1:17" ht="13.5" x14ac:dyDescent="0.2">
      <c r="A244" s="66">
        <v>113</v>
      </c>
      <c r="B244" s="67" t="s">
        <v>169</v>
      </c>
      <c r="C244" s="68" t="s">
        <v>170</v>
      </c>
      <c r="D244" s="69" t="s">
        <v>92</v>
      </c>
      <c r="E244" s="70">
        <v>1</v>
      </c>
      <c r="F244" s="71"/>
      <c r="G244" s="72">
        <f>ROUND(E244*F244,2)</f>
        <v>0</v>
      </c>
      <c r="H244" s="60" t="s">
        <v>38</v>
      </c>
    </row>
    <row r="245" spans="1:17" ht="13.5" outlineLevel="1" x14ac:dyDescent="0.2">
      <c r="A245" s="73"/>
      <c r="B245" s="74"/>
      <c r="C245" s="75"/>
      <c r="D245" s="75"/>
      <c r="E245" s="75"/>
      <c r="F245" s="75"/>
      <c r="G245" s="75"/>
      <c r="H245" s="76"/>
      <c r="I245" s="10"/>
      <c r="J245" s="10"/>
      <c r="K245" s="10"/>
      <c r="L245" s="10"/>
      <c r="M245" s="10"/>
      <c r="N245" s="10"/>
      <c r="O245" s="10"/>
      <c r="P245" s="10"/>
      <c r="Q245" s="10"/>
    </row>
    <row r="246" spans="1:17" ht="13.5" outlineLevel="1" x14ac:dyDescent="0.2">
      <c r="A246" s="61" t="s">
        <v>35</v>
      </c>
      <c r="B246" s="62" t="s">
        <v>28</v>
      </c>
      <c r="C246" s="62" t="s">
        <v>4</v>
      </c>
      <c r="D246" s="62"/>
      <c r="E246" s="63"/>
      <c r="F246" s="62"/>
      <c r="G246" s="98">
        <f>SUM(G247:G265)</f>
        <v>0</v>
      </c>
      <c r="H246" s="58"/>
      <c r="I246" s="10"/>
      <c r="J246" s="10"/>
      <c r="K246" s="10"/>
      <c r="L246" s="10"/>
      <c r="M246" s="10"/>
      <c r="N246" s="10"/>
      <c r="O246" s="10"/>
      <c r="P246" s="10"/>
      <c r="Q246" s="10"/>
    </row>
    <row r="247" spans="1:17" ht="13.5" outlineLevel="1" x14ac:dyDescent="0.2">
      <c r="A247" s="66">
        <v>114</v>
      </c>
      <c r="B247" s="67" t="s">
        <v>171</v>
      </c>
      <c r="C247" s="68" t="s">
        <v>172</v>
      </c>
      <c r="D247" s="69" t="s">
        <v>151</v>
      </c>
      <c r="E247" s="70">
        <v>55</v>
      </c>
      <c r="F247" s="71"/>
      <c r="G247" s="72">
        <f>ROUND(E247*F247,2)</f>
        <v>0</v>
      </c>
      <c r="H247" s="60" t="s">
        <v>38</v>
      </c>
      <c r="I247" s="10"/>
      <c r="J247" s="10"/>
      <c r="K247" s="10"/>
      <c r="L247" s="10"/>
      <c r="M247" s="10"/>
      <c r="N247" s="10"/>
      <c r="O247" s="10"/>
      <c r="P247" s="10"/>
      <c r="Q247" s="10"/>
    </row>
    <row r="248" spans="1:17" ht="13.5" outlineLevel="1" x14ac:dyDescent="0.2">
      <c r="A248" s="73"/>
      <c r="B248" s="74"/>
      <c r="C248" s="75"/>
      <c r="D248" s="75"/>
      <c r="E248" s="75"/>
      <c r="F248" s="75"/>
      <c r="G248" s="75"/>
      <c r="H248" s="76"/>
      <c r="I248" s="10"/>
      <c r="J248" s="10"/>
      <c r="K248" s="10"/>
      <c r="L248" s="10"/>
      <c r="M248" s="10"/>
      <c r="N248" s="10"/>
      <c r="O248" s="10"/>
      <c r="P248" s="10"/>
      <c r="Q248" s="10"/>
    </row>
    <row r="249" spans="1:17" ht="13.5" outlineLevel="1" x14ac:dyDescent="0.2">
      <c r="A249" s="66">
        <v>115</v>
      </c>
      <c r="B249" s="67" t="s">
        <v>173</v>
      </c>
      <c r="C249" s="68" t="s">
        <v>174</v>
      </c>
      <c r="D249" s="69" t="s">
        <v>151</v>
      </c>
      <c r="E249" s="70">
        <v>13</v>
      </c>
      <c r="F249" s="71"/>
      <c r="G249" s="72">
        <f>ROUND(E249*F249,2)</f>
        <v>0</v>
      </c>
      <c r="H249" s="60" t="s">
        <v>38</v>
      </c>
      <c r="I249" s="10"/>
      <c r="J249" s="10"/>
      <c r="K249" s="10"/>
      <c r="L249" s="10"/>
      <c r="M249" s="10"/>
      <c r="N249" s="10"/>
      <c r="O249" s="10"/>
      <c r="P249" s="10"/>
      <c r="Q249" s="10"/>
    </row>
    <row r="250" spans="1:17" ht="13.5" outlineLevel="1" x14ac:dyDescent="0.2">
      <c r="A250" s="73"/>
      <c r="B250" s="74"/>
      <c r="C250" s="75"/>
      <c r="D250" s="75"/>
      <c r="E250" s="75"/>
      <c r="F250" s="75"/>
      <c r="G250" s="75"/>
      <c r="H250" s="76"/>
      <c r="I250" s="10"/>
      <c r="J250" s="10"/>
      <c r="K250" s="10"/>
      <c r="L250" s="10"/>
      <c r="M250" s="10"/>
      <c r="N250" s="10"/>
      <c r="O250" s="10"/>
      <c r="P250" s="10"/>
      <c r="Q250" s="10"/>
    </row>
    <row r="251" spans="1:17" ht="13.5" outlineLevel="1" x14ac:dyDescent="0.2">
      <c r="A251" s="66">
        <v>116</v>
      </c>
      <c r="B251" s="67" t="s">
        <v>175</v>
      </c>
      <c r="C251" s="68" t="s">
        <v>176</v>
      </c>
      <c r="D251" s="69" t="s">
        <v>153</v>
      </c>
      <c r="E251" s="70">
        <v>7</v>
      </c>
      <c r="F251" s="71"/>
      <c r="G251" s="72">
        <f>ROUND(E251*F251,2)</f>
        <v>0</v>
      </c>
      <c r="H251" s="60" t="s">
        <v>38</v>
      </c>
      <c r="I251" s="10"/>
      <c r="J251" s="10"/>
      <c r="K251" s="10"/>
      <c r="L251" s="10"/>
      <c r="M251" s="10"/>
      <c r="N251" s="10"/>
      <c r="O251" s="10"/>
      <c r="P251" s="10"/>
      <c r="Q251" s="10"/>
    </row>
    <row r="252" spans="1:17" ht="13.5" outlineLevel="1" x14ac:dyDescent="0.2">
      <c r="A252" s="73"/>
      <c r="B252" s="74"/>
      <c r="C252" s="75"/>
      <c r="D252" s="75"/>
      <c r="E252" s="75"/>
      <c r="F252" s="75"/>
      <c r="G252" s="75"/>
      <c r="H252" s="76"/>
      <c r="I252" s="10"/>
      <c r="J252" s="10"/>
      <c r="K252" s="10"/>
      <c r="L252" s="10"/>
      <c r="M252" s="10"/>
      <c r="N252" s="10"/>
      <c r="O252" s="10"/>
      <c r="P252" s="10"/>
      <c r="Q252" s="10"/>
    </row>
    <row r="253" spans="1:17" ht="13.5" outlineLevel="1" x14ac:dyDescent="0.2">
      <c r="A253" s="66">
        <v>117</v>
      </c>
      <c r="B253" s="67" t="s">
        <v>177</v>
      </c>
      <c r="C253" s="68" t="s">
        <v>178</v>
      </c>
      <c r="D253" s="69" t="s">
        <v>92</v>
      </c>
      <c r="E253" s="70">
        <v>1</v>
      </c>
      <c r="F253" s="71"/>
      <c r="G253" s="72">
        <f>ROUND(E253*F253,2)</f>
        <v>0</v>
      </c>
      <c r="H253" s="60" t="s">
        <v>38</v>
      </c>
      <c r="I253" s="10"/>
      <c r="J253" s="10"/>
      <c r="K253" s="10"/>
      <c r="L253" s="10"/>
      <c r="M253" s="10"/>
      <c r="N253" s="10"/>
      <c r="O253" s="10"/>
      <c r="P253" s="10"/>
      <c r="Q253" s="10"/>
    </row>
    <row r="254" spans="1:17" ht="13.5" outlineLevel="1" x14ac:dyDescent="0.2">
      <c r="A254" s="73"/>
      <c r="B254" s="74"/>
      <c r="C254" s="75"/>
      <c r="D254" s="75"/>
      <c r="E254" s="75"/>
      <c r="F254" s="75"/>
      <c r="G254" s="75"/>
      <c r="H254" s="76"/>
      <c r="I254" s="10"/>
      <c r="J254" s="10"/>
      <c r="K254" s="10"/>
      <c r="L254" s="10"/>
      <c r="M254" s="10"/>
      <c r="N254" s="10"/>
      <c r="O254" s="10"/>
      <c r="P254" s="10"/>
      <c r="Q254" s="10"/>
    </row>
    <row r="255" spans="1:17" ht="13.5" outlineLevel="1" x14ac:dyDescent="0.2">
      <c r="A255" s="66">
        <v>118</v>
      </c>
      <c r="B255" s="67" t="s">
        <v>177</v>
      </c>
      <c r="C255" s="68" t="s">
        <v>255</v>
      </c>
      <c r="D255" s="69" t="s">
        <v>92</v>
      </c>
      <c r="E255" s="70">
        <v>1</v>
      </c>
      <c r="F255" s="71"/>
      <c r="G255" s="72">
        <f>ROUND(E255*F255,2)</f>
        <v>0</v>
      </c>
      <c r="H255" s="60" t="s">
        <v>38</v>
      </c>
      <c r="I255" s="10"/>
      <c r="J255" s="10"/>
      <c r="K255" s="10"/>
      <c r="L255" s="10"/>
      <c r="M255" s="10"/>
      <c r="N255" s="10"/>
      <c r="O255" s="10"/>
      <c r="P255" s="10"/>
      <c r="Q255" s="10"/>
    </row>
    <row r="256" spans="1:17" ht="13.5" outlineLevel="1" x14ac:dyDescent="0.2">
      <c r="A256" s="73"/>
      <c r="B256" s="74"/>
      <c r="C256" s="75"/>
      <c r="D256" s="75"/>
      <c r="E256" s="75"/>
      <c r="F256" s="75"/>
      <c r="G256" s="75"/>
      <c r="H256" s="76"/>
      <c r="I256" s="10"/>
      <c r="J256" s="10"/>
      <c r="K256" s="10"/>
      <c r="L256" s="10"/>
      <c r="M256" s="10"/>
      <c r="N256" s="10"/>
      <c r="O256" s="10"/>
      <c r="P256" s="10"/>
      <c r="Q256" s="10"/>
    </row>
    <row r="257" spans="1:17" ht="13.5" outlineLevel="1" x14ac:dyDescent="0.2">
      <c r="A257" s="66">
        <v>119</v>
      </c>
      <c r="B257" s="67" t="s">
        <v>179</v>
      </c>
      <c r="C257" s="68" t="s">
        <v>180</v>
      </c>
      <c r="D257" s="69" t="s">
        <v>181</v>
      </c>
      <c r="E257" s="70">
        <v>1</v>
      </c>
      <c r="F257" s="71"/>
      <c r="G257" s="72">
        <f>ROUND(E257*F257,2)</f>
        <v>0</v>
      </c>
      <c r="H257" s="60" t="s">
        <v>38</v>
      </c>
      <c r="I257" s="10"/>
      <c r="J257" s="10"/>
      <c r="K257" s="10"/>
      <c r="L257" s="10"/>
      <c r="M257" s="10"/>
      <c r="N257" s="10"/>
      <c r="O257" s="10"/>
      <c r="P257" s="10"/>
      <c r="Q257" s="10"/>
    </row>
    <row r="258" spans="1:17" ht="13.5" outlineLevel="1" x14ac:dyDescent="0.2">
      <c r="A258" s="73"/>
      <c r="B258" s="74"/>
      <c r="C258" s="75"/>
      <c r="D258" s="75"/>
      <c r="E258" s="75"/>
      <c r="F258" s="75"/>
      <c r="G258" s="75"/>
      <c r="H258" s="76"/>
      <c r="I258" s="10"/>
      <c r="J258" s="10"/>
      <c r="K258" s="10"/>
      <c r="L258" s="10"/>
      <c r="M258" s="10"/>
      <c r="N258" s="10"/>
      <c r="O258" s="10"/>
      <c r="P258" s="10"/>
      <c r="Q258" s="10"/>
    </row>
    <row r="259" spans="1:17" ht="13.5" outlineLevel="1" x14ac:dyDescent="0.2">
      <c r="A259" s="66">
        <v>120</v>
      </c>
      <c r="B259" s="67" t="s">
        <v>179</v>
      </c>
      <c r="C259" s="68" t="s">
        <v>247</v>
      </c>
      <c r="D259" s="69" t="s">
        <v>92</v>
      </c>
      <c r="E259" s="70">
        <v>1</v>
      </c>
      <c r="F259" s="71"/>
      <c r="G259" s="72">
        <f>ROUND(E259*F259,2)</f>
        <v>0</v>
      </c>
      <c r="H259" s="60" t="s">
        <v>38</v>
      </c>
      <c r="I259" s="10"/>
      <c r="J259" s="10"/>
      <c r="K259" s="10"/>
      <c r="L259" s="10"/>
      <c r="M259" s="10"/>
      <c r="N259" s="10"/>
      <c r="O259" s="10"/>
      <c r="P259" s="10"/>
      <c r="Q259" s="10"/>
    </row>
    <row r="260" spans="1:17" ht="13.5" outlineLevel="1" x14ac:dyDescent="0.2">
      <c r="A260" s="73"/>
      <c r="B260" s="74"/>
      <c r="C260" s="75"/>
      <c r="D260" s="75"/>
      <c r="E260" s="75"/>
      <c r="F260" s="75"/>
      <c r="G260" s="75"/>
      <c r="H260" s="76"/>
      <c r="I260" s="10"/>
      <c r="J260" s="10"/>
      <c r="K260" s="10"/>
      <c r="L260" s="10"/>
      <c r="M260" s="10"/>
      <c r="N260" s="10"/>
      <c r="O260" s="10"/>
      <c r="P260" s="10"/>
      <c r="Q260" s="10"/>
    </row>
    <row r="261" spans="1:17" ht="13.5" outlineLevel="1" x14ac:dyDescent="0.2">
      <c r="A261" s="66">
        <v>121</v>
      </c>
      <c r="B261" s="96" t="s">
        <v>250</v>
      </c>
      <c r="C261" s="68" t="s">
        <v>251</v>
      </c>
      <c r="D261" s="69" t="s">
        <v>92</v>
      </c>
      <c r="E261" s="70">
        <v>1</v>
      </c>
      <c r="F261" s="71"/>
      <c r="G261" s="72">
        <f>ROUND(E261*F261,2)</f>
        <v>0</v>
      </c>
      <c r="H261" s="60" t="s">
        <v>38</v>
      </c>
      <c r="I261" s="10"/>
      <c r="J261" s="10"/>
      <c r="K261" s="10"/>
      <c r="L261" s="10"/>
      <c r="M261" s="10"/>
      <c r="N261" s="10"/>
      <c r="O261" s="10"/>
      <c r="P261" s="10"/>
      <c r="Q261" s="10"/>
    </row>
    <row r="262" spans="1:17" ht="13.5" outlineLevel="1" x14ac:dyDescent="0.2">
      <c r="A262" s="73"/>
      <c r="B262" s="95"/>
      <c r="C262" s="75"/>
      <c r="D262" s="75"/>
      <c r="E262" s="75"/>
      <c r="F262" s="75"/>
      <c r="G262" s="75"/>
      <c r="H262" s="76"/>
      <c r="I262" s="10"/>
      <c r="J262" s="10"/>
      <c r="K262" s="10"/>
      <c r="L262" s="10"/>
      <c r="M262" s="10"/>
      <c r="N262" s="10"/>
      <c r="O262" s="10"/>
      <c r="P262" s="10"/>
      <c r="Q262" s="10"/>
    </row>
    <row r="263" spans="1:17" ht="13.5" outlineLevel="1" x14ac:dyDescent="0.2">
      <c r="A263" s="66">
        <v>122</v>
      </c>
      <c r="B263" s="96" t="s">
        <v>253</v>
      </c>
      <c r="C263" s="68" t="s">
        <v>252</v>
      </c>
      <c r="D263" s="69" t="s">
        <v>92</v>
      </c>
      <c r="E263" s="70">
        <v>1</v>
      </c>
      <c r="F263" s="71"/>
      <c r="G263" s="72">
        <f>ROUND(E263*F263,2)</f>
        <v>0</v>
      </c>
      <c r="H263" s="60" t="s">
        <v>38</v>
      </c>
      <c r="I263" s="10"/>
      <c r="J263" s="10"/>
      <c r="K263" s="10"/>
      <c r="L263" s="10"/>
      <c r="M263" s="10"/>
      <c r="N263" s="10"/>
      <c r="O263" s="10"/>
      <c r="P263" s="10"/>
      <c r="Q263" s="10"/>
    </row>
    <row r="264" spans="1:17" ht="13.5" outlineLevel="1" x14ac:dyDescent="0.2">
      <c r="A264" s="73"/>
      <c r="B264" s="95"/>
      <c r="C264" s="75"/>
      <c r="D264" s="75"/>
      <c r="E264" s="75"/>
      <c r="F264" s="75"/>
      <c r="G264" s="75"/>
      <c r="H264" s="76"/>
      <c r="I264" s="10"/>
      <c r="J264" s="10"/>
      <c r="K264" s="10"/>
      <c r="L264" s="10"/>
      <c r="M264" s="10"/>
      <c r="N264" s="10"/>
      <c r="O264" s="10"/>
      <c r="P264" s="10"/>
      <c r="Q264" s="10"/>
    </row>
    <row r="265" spans="1:17" ht="13.5" x14ac:dyDescent="0.2">
      <c r="A265" s="66">
        <v>123</v>
      </c>
      <c r="B265" s="94" t="s">
        <v>182</v>
      </c>
      <c r="C265" s="68" t="s">
        <v>235</v>
      </c>
      <c r="D265" s="69" t="s">
        <v>181</v>
      </c>
      <c r="E265" s="70">
        <v>1</v>
      </c>
      <c r="F265" s="71"/>
      <c r="G265" s="72">
        <f>ROUND(E265*F265,2)</f>
        <v>0</v>
      </c>
      <c r="H265" s="60" t="s">
        <v>38</v>
      </c>
    </row>
    <row r="266" spans="1:17" ht="13.5" x14ac:dyDescent="0.2">
      <c r="A266" s="73"/>
      <c r="B266" s="74"/>
      <c r="C266" s="75"/>
      <c r="D266" s="75"/>
      <c r="E266" s="75"/>
      <c r="F266" s="75"/>
      <c r="G266" s="75"/>
      <c r="H266" s="76"/>
    </row>
    <row r="267" spans="1:17" ht="13.5" x14ac:dyDescent="0.2">
      <c r="A267" s="61"/>
      <c r="B267" s="62" t="s">
        <v>5</v>
      </c>
      <c r="C267" s="62"/>
      <c r="D267" s="62"/>
      <c r="E267" s="63"/>
      <c r="F267" s="62"/>
      <c r="G267" s="58">
        <f>G9+G38+G61+G65+G72+G123+G222+G229+G232+G241+G246</f>
        <v>0</v>
      </c>
      <c r="H267" s="58"/>
    </row>
    <row r="268" spans="1:17" x14ac:dyDescent="0.2">
      <c r="A268" s="1"/>
      <c r="B268" s="2"/>
      <c r="C268" s="13"/>
      <c r="D268" s="4"/>
      <c r="E268" s="1"/>
      <c r="F268" s="1"/>
      <c r="G268" s="1"/>
      <c r="H268" s="11"/>
    </row>
    <row r="269" spans="1:17" x14ac:dyDescent="0.2">
      <c r="A269" s="1"/>
      <c r="B269" s="2"/>
      <c r="C269" s="13"/>
      <c r="D269" s="4"/>
      <c r="E269" s="1"/>
      <c r="F269" s="1"/>
      <c r="G269" s="1"/>
      <c r="H269" s="11"/>
    </row>
    <row r="270" spans="1:17" x14ac:dyDescent="0.2">
      <c r="A270" s="108" t="s">
        <v>183</v>
      </c>
      <c r="B270" s="108"/>
      <c r="C270" s="109"/>
      <c r="D270" s="4"/>
      <c r="E270" s="1"/>
      <c r="F270" s="1"/>
      <c r="G270" s="1"/>
      <c r="H270" s="11"/>
    </row>
    <row r="271" spans="1:17" x14ac:dyDescent="0.2">
      <c r="A271" s="110"/>
      <c r="B271" s="111"/>
      <c r="C271" s="112"/>
      <c r="D271" s="111"/>
      <c r="E271" s="111"/>
      <c r="F271" s="111"/>
      <c r="G271" s="113"/>
      <c r="H271" s="12"/>
    </row>
    <row r="272" spans="1:17" x14ac:dyDescent="0.2">
      <c r="A272" s="114"/>
      <c r="B272" s="115"/>
      <c r="C272" s="116"/>
      <c r="D272" s="115"/>
      <c r="E272" s="115"/>
      <c r="F272" s="115"/>
      <c r="G272" s="117"/>
      <c r="H272" s="12"/>
    </row>
    <row r="273" spans="1:8" x14ac:dyDescent="0.2">
      <c r="A273" s="114"/>
      <c r="B273" s="115"/>
      <c r="C273" s="116"/>
      <c r="D273" s="115"/>
      <c r="E273" s="115"/>
      <c r="F273" s="115"/>
      <c r="G273" s="117"/>
      <c r="H273" s="12"/>
    </row>
    <row r="274" spans="1:8" x14ac:dyDescent="0.2">
      <c r="A274" s="114"/>
      <c r="B274" s="115"/>
      <c r="C274" s="116"/>
      <c r="D274" s="115"/>
      <c r="E274" s="115"/>
      <c r="F274" s="115"/>
      <c r="G274" s="117"/>
      <c r="H274" s="12"/>
    </row>
    <row r="275" spans="1:8" x14ac:dyDescent="0.2">
      <c r="A275" s="118"/>
      <c r="B275" s="119"/>
      <c r="C275" s="120"/>
      <c r="D275" s="119"/>
      <c r="E275" s="119"/>
      <c r="F275" s="119"/>
      <c r="G275" s="121"/>
      <c r="H275" s="12"/>
    </row>
    <row r="276" spans="1:8" x14ac:dyDescent="0.2">
      <c r="A276" s="1"/>
      <c r="B276" s="2"/>
      <c r="C276" s="13"/>
      <c r="D276" s="4"/>
      <c r="E276" s="1"/>
      <c r="F276" s="1"/>
      <c r="G276" s="1"/>
      <c r="H276" s="11"/>
    </row>
    <row r="277" spans="1:8" x14ac:dyDescent="0.2">
      <c r="C277" s="14"/>
      <c r="D277" s="9"/>
    </row>
    <row r="278" spans="1:8" x14ac:dyDescent="0.2">
      <c r="D278" s="9"/>
    </row>
    <row r="279" spans="1:8" x14ac:dyDescent="0.2">
      <c r="D279" s="9"/>
    </row>
    <row r="280" spans="1:8" x14ac:dyDescent="0.2">
      <c r="D280" s="9"/>
    </row>
    <row r="281" spans="1:8" x14ac:dyDescent="0.2">
      <c r="D281" s="9"/>
    </row>
    <row r="282" spans="1:8" x14ac:dyDescent="0.2">
      <c r="D282" s="9"/>
    </row>
    <row r="283" spans="1:8" x14ac:dyDescent="0.2">
      <c r="D283" s="9"/>
    </row>
    <row r="284" spans="1:8" x14ac:dyDescent="0.2">
      <c r="D284" s="9"/>
    </row>
    <row r="285" spans="1:8" x14ac:dyDescent="0.2">
      <c r="D285" s="9"/>
    </row>
    <row r="286" spans="1:8" x14ac:dyDescent="0.2">
      <c r="D286" s="9"/>
    </row>
    <row r="287" spans="1:8" x14ac:dyDescent="0.2">
      <c r="D287" s="9"/>
    </row>
    <row r="288" spans="1:8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</sheetData>
  <sheetProtection password="C787" sheet="1" objects="1" scenarios="1"/>
  <mergeCells count="3">
    <mergeCell ref="A270:C270"/>
    <mergeCell ref="A271:G275"/>
    <mergeCell ref="D8:G8"/>
  </mergeCells>
  <pageMargins left="0.70866141732283472" right="0.70866141732283472" top="0.78740157480314965" bottom="0.78740157480314965" header="0.31496062992125984" footer="0.31496062992125984"/>
  <pageSetup paperSize="9" scale="90" fitToHeight="16" orientation="landscape" r:id="rId1"/>
  <headerFooter>
    <oddFooter>&amp;L&amp;"Century Gothic,Obyčejné"&amp;D&amp;C&amp;"Century Gothic,Obyčejné"STRANA &amp;P/&amp;N&amp;RPS2 - PJ2.2 ELEKTROINSTALCE A MAR</oddFooter>
  </headerFooter>
  <rowBreaks count="4" manualBreakCount="4">
    <brk id="37" max="7" man="1"/>
    <brk id="71" max="7" man="1"/>
    <brk id="193" max="7" man="1"/>
    <brk id="2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PJ1.3</vt:lpstr>
      <vt:lpstr>VzorPolozky</vt:lpstr>
      <vt:lpstr>PJ1.3_Pol</vt:lpstr>
      <vt:lpstr>PJ1.3_Pol!Názvy_tisku</vt:lpstr>
      <vt:lpstr>'Rekapitulace PJ1.3'!Oblast_tisku</vt:lpstr>
      <vt:lpstr>PJ1.3_Pol!Print_Area</vt:lpstr>
      <vt:lpstr>'Rekapitulace PJ1.3'!Print_Area</vt:lpstr>
      <vt:lpstr>PJ1.3_Pol!Print_Titles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Navrátil Pavel</cp:lastModifiedBy>
  <cp:lastPrinted>2018-04-20T20:31:04Z</cp:lastPrinted>
  <dcterms:created xsi:type="dcterms:W3CDTF">2009-04-08T07:15:50Z</dcterms:created>
  <dcterms:modified xsi:type="dcterms:W3CDTF">2018-04-23T07:18:50Z</dcterms:modified>
</cp:coreProperties>
</file>